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Položky!$A$1:$G$114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11" i="3"/>
  <c r="BD111"/>
  <c r="BC111"/>
  <c r="BB111"/>
  <c r="BA111"/>
  <c r="G111"/>
  <c r="BE109"/>
  <c r="BD109"/>
  <c r="BC109"/>
  <c r="BB109"/>
  <c r="BA109"/>
  <c r="G109"/>
  <c r="BE107"/>
  <c r="BD107"/>
  <c r="BC107"/>
  <c r="BB107"/>
  <c r="BA107"/>
  <c r="G107"/>
  <c r="BE101"/>
  <c r="BD101"/>
  <c r="BC101"/>
  <c r="BB101"/>
  <c r="BA101"/>
  <c r="G101"/>
  <c r="BE93"/>
  <c r="BC93"/>
  <c r="BB93"/>
  <c r="BA93"/>
  <c r="G93"/>
  <c r="BD93" s="1"/>
  <c r="BE91"/>
  <c r="BC91"/>
  <c r="BB91"/>
  <c r="BA91"/>
  <c r="G91"/>
  <c r="BD91" s="1"/>
  <c r="BE85"/>
  <c r="BC85"/>
  <c r="BB85"/>
  <c r="BA85"/>
  <c r="G85"/>
  <c r="BD85" s="1"/>
  <c r="BE83"/>
  <c r="BC83"/>
  <c r="BB83"/>
  <c r="BA83"/>
  <c r="G83"/>
  <c r="BD83" s="1"/>
  <c r="BE80"/>
  <c r="BC80"/>
  <c r="BB80"/>
  <c r="BA80"/>
  <c r="G80"/>
  <c r="BD80" s="1"/>
  <c r="BE71"/>
  <c r="BC71"/>
  <c r="BB71"/>
  <c r="BA71"/>
  <c r="G71"/>
  <c r="BD71" s="1"/>
  <c r="BE67"/>
  <c r="BC67"/>
  <c r="BB67"/>
  <c r="BA67"/>
  <c r="G67"/>
  <c r="BD67" s="1"/>
  <c r="BE63"/>
  <c r="BC63"/>
  <c r="BB63"/>
  <c r="BA63"/>
  <c r="G63"/>
  <c r="BD63" s="1"/>
  <c r="BE61"/>
  <c r="BC61"/>
  <c r="BB61"/>
  <c r="BA61"/>
  <c r="G61"/>
  <c r="BD61" s="1"/>
  <c r="BE58"/>
  <c r="BC58"/>
  <c r="BB58"/>
  <c r="BA58"/>
  <c r="G58"/>
  <c r="BD58" s="1"/>
  <c r="BE56"/>
  <c r="BC56"/>
  <c r="BB56"/>
  <c r="BA56"/>
  <c r="G56"/>
  <c r="BD56" s="1"/>
  <c r="BE54"/>
  <c r="BC54"/>
  <c r="BB54"/>
  <c r="BA54"/>
  <c r="G54"/>
  <c r="BD54" s="1"/>
  <c r="BE50"/>
  <c r="BC50"/>
  <c r="BB50"/>
  <c r="BA50"/>
  <c r="G50"/>
  <c r="BD50" s="1"/>
  <c r="BE48"/>
  <c r="BC48"/>
  <c r="BB48"/>
  <c r="BA48"/>
  <c r="G48"/>
  <c r="BD48" s="1"/>
  <c r="BE44"/>
  <c r="BC44"/>
  <c r="BB44"/>
  <c r="BA44"/>
  <c r="G44"/>
  <c r="BD44" s="1"/>
  <c r="BE42"/>
  <c r="BC42"/>
  <c r="BB42"/>
  <c r="BA42"/>
  <c r="G42"/>
  <c r="BD42" s="1"/>
  <c r="BE38"/>
  <c r="BC38"/>
  <c r="BB38"/>
  <c r="BA38"/>
  <c r="G38"/>
  <c r="BD38" s="1"/>
  <c r="BD114" s="1"/>
  <c r="H10" i="2" s="1"/>
  <c r="B10"/>
  <c r="A10"/>
  <c r="BE114" i="3"/>
  <c r="I10" i="2" s="1"/>
  <c r="BC114" i="3"/>
  <c r="G10" i="2" s="1"/>
  <c r="BB114" i="3"/>
  <c r="F10" i="2" s="1"/>
  <c r="BA114" i="3"/>
  <c r="E10" i="2" s="1"/>
  <c r="G114" i="3"/>
  <c r="C114"/>
  <c r="BE35"/>
  <c r="BD35"/>
  <c r="BC35"/>
  <c r="BB35"/>
  <c r="G35"/>
  <c r="BA35" s="1"/>
  <c r="BE34"/>
  <c r="BD34"/>
  <c r="BC34"/>
  <c r="BB34"/>
  <c r="G34"/>
  <c r="BA34" s="1"/>
  <c r="BE33"/>
  <c r="BD33"/>
  <c r="BC33"/>
  <c r="BB33"/>
  <c r="G33"/>
  <c r="BA33" s="1"/>
  <c r="BE26"/>
  <c r="BD26"/>
  <c r="BC26"/>
  <c r="BB26"/>
  <c r="G26"/>
  <c r="BA26" s="1"/>
  <c r="BE24"/>
  <c r="BD24"/>
  <c r="BD36" s="1"/>
  <c r="H9" i="2" s="1"/>
  <c r="BC24" i="3"/>
  <c r="BB24"/>
  <c r="BB36" s="1"/>
  <c r="F9" i="2" s="1"/>
  <c r="G24" i="3"/>
  <c r="BA24" s="1"/>
  <c r="B9" i="2"/>
  <c r="A9"/>
  <c r="BE36" i="3"/>
  <c r="I9" i="2" s="1"/>
  <c r="BC36" i="3"/>
  <c r="G9" i="2" s="1"/>
  <c r="C36" i="3"/>
  <c r="BE21"/>
  <c r="BD21"/>
  <c r="BC21"/>
  <c r="BB21"/>
  <c r="G21"/>
  <c r="BA21" s="1"/>
  <c r="BE14"/>
  <c r="BD14"/>
  <c r="BC14"/>
  <c r="BB14"/>
  <c r="G14"/>
  <c r="BA14" s="1"/>
  <c r="BE12"/>
  <c r="BD12"/>
  <c r="BD22" s="1"/>
  <c r="H8" i="2" s="1"/>
  <c r="BC12" i="3"/>
  <c r="BB12"/>
  <c r="BB22" s="1"/>
  <c r="F8" i="2" s="1"/>
  <c r="G12" i="3"/>
  <c r="BA12" s="1"/>
  <c r="B8" i="2"/>
  <c r="A8"/>
  <c r="BE22" i="3"/>
  <c r="I8" i="2" s="1"/>
  <c r="BC22" i="3"/>
  <c r="G8" i="2" s="1"/>
  <c r="C22" i="3"/>
  <c r="BE8"/>
  <c r="BD8"/>
  <c r="BD10" s="1"/>
  <c r="H7" i="2" s="1"/>
  <c r="H11" s="1"/>
  <c r="C17" i="1" s="1"/>
  <c r="BC8" i="3"/>
  <c r="BB8"/>
  <c r="BB10" s="1"/>
  <c r="F7" i="2" s="1"/>
  <c r="F11" s="1"/>
  <c r="C16" i="1" s="1"/>
  <c r="G8" i="3"/>
  <c r="BA8" s="1"/>
  <c r="BA10" s="1"/>
  <c r="E7" i="2" s="1"/>
  <c r="B7"/>
  <c r="A7"/>
  <c r="BE10" i="3"/>
  <c r="I7" i="2" s="1"/>
  <c r="I11" s="1"/>
  <c r="C21" i="1" s="1"/>
  <c r="BC10" i="3"/>
  <c r="G7" i="2" s="1"/>
  <c r="C10" i="3"/>
  <c r="E4"/>
  <c r="C4"/>
  <c r="F3"/>
  <c r="C3"/>
  <c r="C2" i="2"/>
  <c r="C1"/>
  <c r="C33" i="1"/>
  <c r="F33" s="1"/>
  <c r="C31"/>
  <c r="C9"/>
  <c r="G7"/>
  <c r="D2"/>
  <c r="C2"/>
  <c r="G11" i="2" l="1"/>
  <c r="C18" i="1" s="1"/>
  <c r="BA22" i="3"/>
  <c r="E8" i="2" s="1"/>
  <c r="BA36" i="3"/>
  <c r="E9" i="2" s="1"/>
  <c r="G10" i="3"/>
  <c r="G22"/>
  <c r="G36"/>
  <c r="E11" i="2" l="1"/>
  <c r="G23"/>
  <c r="I23" s="1"/>
  <c r="G22"/>
  <c r="I22" s="1"/>
  <c r="G21" i="1" s="1"/>
  <c r="G21" i="2"/>
  <c r="I21" s="1"/>
  <c r="G20" i="1" s="1"/>
  <c r="G20" i="2"/>
  <c r="I20" s="1"/>
  <c r="G19" i="1" s="1"/>
  <c r="G19" i="2"/>
  <c r="I19" s="1"/>
  <c r="G18" i="1" s="1"/>
  <c r="G18" i="2"/>
  <c r="I18" s="1"/>
  <c r="G17" i="1" s="1"/>
  <c r="G17" i="2"/>
  <c r="I17" s="1"/>
  <c r="G16" i="1" s="1"/>
  <c r="G16" i="2"/>
  <c r="I16" s="1"/>
  <c r="C15" i="1"/>
  <c r="C19" s="1"/>
  <c r="C22" s="1"/>
  <c r="G15" l="1"/>
  <c r="H24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<sst xmlns="http://schemas.openxmlformats.org/spreadsheetml/2006/main" count="358" uniqueCount="225">
  <si>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</si>
  <si>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</si>
  <si>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</si>
  <si>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</si>
  <si>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</si>
  <si>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</si>
  <si>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</si>
  <si>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</si>
  <si>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</si>
  <si>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</si>
  <si>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</si>
  <si>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</si>
  <si>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</si>
  <si>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</si>
  <si>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</si>
  <si>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</si>
  <si>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</si>
  <si>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</si>
  <si>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</si>
  <si>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</si>
  <si>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</si>
  <si>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</si>
  <si>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</si>
  <si>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</si>
  <si>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</si>
  <si>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</si>
  <si>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</si>
  <si>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</si>
  <si>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</si>
  <si>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</si>
  <si>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</si>
  <si>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</si>
  <si>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</si>
  <si>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</si>
  <si>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</si>
  <si>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</si>
  <si>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</si>
  <si>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</si>
  <si>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</si>
  <si>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</si>
  <si>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</si>
  <si>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</si>
  <si>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</si>
  <si>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</si>
  <si>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</si>
  <si>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</si>
  <si>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</si>
  <si>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</si>
  <si>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</si>
  <si>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</si>
  <si>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</si>
  <si>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</si>
  <si>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</si>
  <si>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</si>
  <si>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</si>
  <si>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</si>
  <si>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</si>
  <si>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</si>
  <si>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</si>
  <si>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</si>
  <si>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</si>
  <si>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</si>
  <si>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</si>
  <si>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</si>
  <si>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</si>
  <si>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</si>
  <si>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</si>
  <si>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</si>
  <si>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</si>
  <si>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</si>
  <si>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</si>
  <si>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</si>
  <si>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</si>
  <si>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</si>
  <si>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</si>
  <si>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</si>
  <si>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2017</t>
  </si>
  <si>
    <t>Frýdl</t>
  </si>
  <si>
    <t>16</t>
  </si>
  <si>
    <t>Bytovky Alce-rekonstrukce NN rozvodů</t>
  </si>
  <si>
    <t>070917</t>
  </si>
  <si>
    <t>Rekonstrukce rozvodů NN , bytové domy Albrechtická</t>
  </si>
  <si>
    <t>3</t>
  </si>
  <si>
    <t>Svislé a kompletní konstrukce</t>
  </si>
  <si>
    <t>310238211RZ1</t>
  </si>
  <si>
    <t>Zazdívka otvorů plochy do 1 m2 cihlami na MVC s použitím suché maltové směsi</t>
  </si>
  <si>
    <t>m3</t>
  </si>
  <si>
    <t>dozdívka a zapravení RPE</t>
  </si>
  <si>
    <t>61</t>
  </si>
  <si>
    <t>Upravy povrchů vnitřní</t>
  </si>
  <si>
    <t>612401291RT2</t>
  </si>
  <si>
    <t>Omítka malých ploch vnitřních stěn do 0,25 m2 s použitím suché maltové směsi</t>
  </si>
  <si>
    <t>kus</t>
  </si>
  <si>
    <t>Včetně zahlazení(v každém NP 4x)</t>
  </si>
  <si>
    <t>612401500U00</t>
  </si>
  <si>
    <t xml:space="preserve">Vyplň rýh stěn hl 3 mm š 15 mm </t>
  </si>
  <si>
    <t>m</t>
  </si>
  <si>
    <t>včetně dodávky omítkové směsy</t>
  </si>
  <si>
    <t>1PP:8</t>
  </si>
  <si>
    <t>1NP:8</t>
  </si>
  <si>
    <t>2NP:8</t>
  </si>
  <si>
    <t>3NP:8</t>
  </si>
  <si>
    <t>4NP:8</t>
  </si>
  <si>
    <t>612401911R00</t>
  </si>
  <si>
    <t xml:space="preserve">Příplatek za zahlazení povrchu </t>
  </si>
  <si>
    <t>m2</t>
  </si>
  <si>
    <t>97</t>
  </si>
  <si>
    <t>Prorážení otvorů</t>
  </si>
  <si>
    <t>971033451R00</t>
  </si>
  <si>
    <t xml:space="preserve">Vybourání otv. zeď cihel. pl.0,25 m2, tl.45cm, MVC </t>
  </si>
  <si>
    <t>Přechody mezi místnostmi, patry</t>
  </si>
  <si>
    <t>974031165R00</t>
  </si>
  <si>
    <t xml:space="preserve">Vysekání rýh ve zdi cihelné 15 x 20 cm </t>
  </si>
  <si>
    <t>páteřový rozvod</t>
  </si>
  <si>
    <t>974031222R00</t>
  </si>
  <si>
    <t xml:space="preserve">Vysekání rýh zeď cihelná u stropu 3 x 7 cm </t>
  </si>
  <si>
    <t>979081111RT2</t>
  </si>
  <si>
    <t>Odvoz suti a vybour. hmot na skládku do 1 km kontejner 4 t</t>
  </si>
  <si>
    <t>t</t>
  </si>
  <si>
    <t>979081121R00</t>
  </si>
  <si>
    <t xml:space="preserve">Příplatek k odvozu za každý další 1 km </t>
  </si>
  <si>
    <t>km</t>
  </si>
  <si>
    <t>M21</t>
  </si>
  <si>
    <t>Elektromontáže</t>
  </si>
  <si>
    <t>210010135RZ1</t>
  </si>
  <si>
    <t>Trubka ochranná z PE, uložená pevně, DN do 80 mm včetně dodávky trubky</t>
  </si>
  <si>
    <t>stopačkové vedení</t>
  </si>
  <si>
    <t>pro NN:20</t>
  </si>
  <si>
    <t>pro slaboproud:20</t>
  </si>
  <si>
    <t>210010331RZ1</t>
  </si>
  <si>
    <t>svorkovnice OTL 50 včetně dodávky OTL</t>
  </si>
  <si>
    <t>rozdělovací svorkovnice stoupačkového vedení</t>
  </si>
  <si>
    <t>210100001R00</t>
  </si>
  <si>
    <t xml:space="preserve">Ukončení vodičů v rozvaděči + zapojení do 2,5 mm2 </t>
  </si>
  <si>
    <t>RSP:20</t>
  </si>
  <si>
    <t>RPE:128</t>
  </si>
  <si>
    <t>RB:224</t>
  </si>
  <si>
    <t>210100002R00</t>
  </si>
  <si>
    <t xml:space="preserve">Ukončení vodičů v rozvaděči + zapojení do 6 mm2 </t>
  </si>
  <si>
    <t>RPE</t>
  </si>
  <si>
    <t>210100006R00</t>
  </si>
  <si>
    <t xml:space="preserve">Ukončení vodičů v rozvaděči + zapojení do 50 mm2 </t>
  </si>
  <si>
    <t>HDS:5</t>
  </si>
  <si>
    <t>RPE:50</t>
  </si>
  <si>
    <t>MET:10</t>
  </si>
  <si>
    <t>210120102RZ1</t>
  </si>
  <si>
    <t>Patrona nožová do 500 V s montáží včetně dodávky 100A</t>
  </si>
  <si>
    <t>do HDS</t>
  </si>
  <si>
    <t>210120401R00</t>
  </si>
  <si>
    <t xml:space="preserve">Jistič vzduch.1pólový do 25 A IJV-IJM-PO bez krytu </t>
  </si>
  <si>
    <t>pro RSP</t>
  </si>
  <si>
    <t>210120451R00</t>
  </si>
  <si>
    <t xml:space="preserve">Jistič vzduchový 3pólový do 25 A bez krytu </t>
  </si>
  <si>
    <t>pro byty:16</t>
  </si>
  <si>
    <t>rezerva jiné:2</t>
  </si>
  <si>
    <t>210130001RZ1</t>
  </si>
  <si>
    <t xml:space="preserve">DEMONTÁŽ </t>
  </si>
  <si>
    <t>jediná položka veškeré demontáže stávající elektroinstalace, elektrorozvodů NN, rozváděčů JOP</t>
  </si>
  <si>
    <t>210160032RZ1</t>
  </si>
  <si>
    <t xml:space="preserve">ČEZ </t>
  </si>
  <si>
    <t>Vyřízení odpojení zapojení el.měrů, jednání na ČEZ</t>
  </si>
  <si>
    <t>byty:16</t>
  </si>
  <si>
    <t>jiné:2</t>
  </si>
  <si>
    <t>210190003R00</t>
  </si>
  <si>
    <t xml:space="preserve">Montáž celoplechových rozvodnic do váhy 100 kg </t>
  </si>
  <si>
    <t>montáž RPE ve všech podlažích</t>
  </si>
  <si>
    <t>podlaží:4</t>
  </si>
  <si>
    <t>1PP:1</t>
  </si>
  <si>
    <t>210220003RT4</t>
  </si>
  <si>
    <t>Vedení uzemňovací na povrchu Cu do 50 mm2 včetně dodávky CY 35 mm2 lano</t>
  </si>
  <si>
    <t>MET</t>
  </si>
  <si>
    <t>MET T1:10</t>
  </si>
  <si>
    <t>C1:10</t>
  </si>
  <si>
    <t>C2:10</t>
  </si>
  <si>
    <t>C3:10</t>
  </si>
  <si>
    <t>C4:10</t>
  </si>
  <si>
    <t>C5:10</t>
  </si>
  <si>
    <t>prořez:6</t>
  </si>
  <si>
    <t>210220321RT1</t>
  </si>
  <si>
    <t>Svorka na potrubí Bernard, včetně Cu pásku včetně dodávky svorky + Cu pásku</t>
  </si>
  <si>
    <t>pro MET:12</t>
  </si>
  <si>
    <t>pro SEBT:10</t>
  </si>
  <si>
    <t>210290001RZ1</t>
  </si>
  <si>
    <t xml:space="preserve">Výchozí revize elektro </t>
  </si>
  <si>
    <t>kompletní výchozí revize elektro</t>
  </si>
  <si>
    <t>210800118RT1</t>
  </si>
  <si>
    <t>Kabel CYKY 750 V 5 žil uložený pod omítkou včetně dodávky kabelu 5x6 mm2</t>
  </si>
  <si>
    <t>byt 1,5,9,13:28</t>
  </si>
  <si>
    <t>byt 2,6,10,14:16</t>
  </si>
  <si>
    <t>byt 3,7,11,15:16</t>
  </si>
  <si>
    <t>byt 4,8,12,16:28</t>
  </si>
  <si>
    <t>prořez:10</t>
  </si>
  <si>
    <t>210800549RT1</t>
  </si>
  <si>
    <t>Vodič nn a vn CY 16 mm2 uložený pevně včetně dodávky vodiče CY 16</t>
  </si>
  <si>
    <t>shodně s napájením pro byty(vodič SEBT přívod)</t>
  </si>
  <si>
    <t>210800611RT1</t>
  </si>
  <si>
    <t>Vodič nn a vn CYA 50 mm2 uložený v trubkách včetně dodávky vodiče CYA 50</t>
  </si>
  <si>
    <t>stoupačkové vedení</t>
  </si>
  <si>
    <t>z HDS do RPE 1PP:40</t>
  </si>
  <si>
    <t>do 1NP:40</t>
  </si>
  <si>
    <t>do 2NP:40</t>
  </si>
  <si>
    <t>do 3NP:40</t>
  </si>
  <si>
    <t>do 4NP:40</t>
  </si>
  <si>
    <t>prořez:20</t>
  </si>
  <si>
    <t>357116411RZ1</t>
  </si>
  <si>
    <t>Rozvaděč elektroměrový RPE</t>
  </si>
  <si>
    <t>RPE s požární odolností</t>
  </si>
  <si>
    <t>1NP:1</t>
  </si>
  <si>
    <t>2NP:1</t>
  </si>
  <si>
    <t>3NP:1</t>
  </si>
  <si>
    <t>4NP:1</t>
  </si>
  <si>
    <t>357116412RZ1</t>
  </si>
  <si>
    <t xml:space="preserve">RPE 1PP </t>
  </si>
  <si>
    <t>35822001016</t>
  </si>
  <si>
    <t>Jistič do 80 A 1 pól. charakteristika B, LTN-20B-1</t>
  </si>
  <si>
    <t>35822002314</t>
  </si>
  <si>
    <t>Jistič do 80 A 3 pól. charakterist. B, LTN-20B-3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</si>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</sst>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070917</v>
      </c>
      <c r="D2" s="5" t="str">
        <f>Rekapitulace!G2</f>
        <v>Rekonstrukce rozvodů NN , bytové domy Albrechtická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2017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Rekapitulace!A16</f>
        <v>Ztížené výrobní podmínky</v>
      </c>
      <c r="E15" s="61"/>
      <c r="F15" s="62"/>
      <c r="G15" s="59">
        <f>Rekapitulace!I16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Rekapitulace!A17</f>
        <v>Oborová přirážka</v>
      </c>
      <c r="E16" s="63"/>
      <c r="F16" s="64"/>
      <c r="G16" s="59">
        <f>Rekapitulace!I17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Rekapitulace!A18</f>
        <v>Přesun stavebních kapacit</v>
      </c>
      <c r="E17" s="63"/>
      <c r="F17" s="64"/>
      <c r="G17" s="59">
        <f>Rekapitulace!I18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Rekapitulace!A19</f>
        <v>Mimostaveništní doprava</v>
      </c>
      <c r="E18" s="63"/>
      <c r="F18" s="64"/>
      <c r="G18" s="59">
        <f>Rekapitulace!I19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Rekapitulace!A20</f>
        <v>Zařízení staveniště</v>
      </c>
      <c r="E19" s="63"/>
      <c r="F19" s="64"/>
      <c r="G19" s="59">
        <f>Rekapitulace!I20</f>
        <v>0</v>
      </c>
    </row>
    <row r="20" spans="1:7" ht="15.95" customHeight="1">
      <c r="A20" s="67"/>
      <c r="B20" s="58"/>
      <c r="C20" s="59"/>
      <c r="D20" s="9" t="str">
        <f>Rekapitulace!A21</f>
        <v>Provoz investora</v>
      </c>
      <c r="E20" s="63"/>
      <c r="F20" s="64"/>
      <c r="G20" s="59">
        <f>Rekapitulace!I21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Rekapitulace!A22</f>
        <v>Kompletační činnost (IČD)</v>
      </c>
      <c r="E21" s="63"/>
      <c r="F21" s="64"/>
      <c r="G21" s="59">
        <f>Rekapitulace!I22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15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15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activeCell="H24" sqref="H24:I2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2017 Frýdl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16 Bytovky Alce-rekonstrukce NN rozvodů</v>
      </c>
      <c r="D2" s="119"/>
      <c r="E2" s="120"/>
      <c r="F2" s="119"/>
      <c r="G2" s="121" t="s">
        <v>81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31" t="str">
        <f>Položky!B7</f>
        <v>3</v>
      </c>
      <c r="B7" s="133" t="str">
        <f>Položky!C7</f>
        <v>Svislé a kompletní konstrukce</v>
      </c>
      <c r="C7" s="69"/>
      <c r="D7" s="134"/>
      <c r="E7" s="232">
        <f>Položky!BA10</f>
        <v>0</v>
      </c>
      <c r="F7" s="233">
        <f>Položky!BB10</f>
        <v>0</v>
      </c>
      <c r="G7" s="233">
        <f>Položky!BC10</f>
        <v>0</v>
      </c>
      <c r="H7" s="233">
        <f>Položky!BD10</f>
        <v>0</v>
      </c>
      <c r="I7" s="234">
        <f>Položky!BE10</f>
        <v>0</v>
      </c>
    </row>
    <row r="8" spans="1:57" s="37" customFormat="1">
      <c r="A8" s="231" t="str">
        <f>Položky!B11</f>
        <v>61</v>
      </c>
      <c r="B8" s="133" t="str">
        <f>Položky!C11</f>
        <v>Upravy povrchů vnitřní</v>
      </c>
      <c r="C8" s="69"/>
      <c r="D8" s="134"/>
      <c r="E8" s="232">
        <f>Položky!BA22</f>
        <v>0</v>
      </c>
      <c r="F8" s="233">
        <f>Položky!BB22</f>
        <v>0</v>
      </c>
      <c r="G8" s="233">
        <f>Položky!BC22</f>
        <v>0</v>
      </c>
      <c r="H8" s="233">
        <f>Položky!BD22</f>
        <v>0</v>
      </c>
      <c r="I8" s="234">
        <f>Položky!BE22</f>
        <v>0</v>
      </c>
    </row>
    <row r="9" spans="1:57" s="37" customFormat="1">
      <c r="A9" s="231" t="str">
        <f>Položky!B23</f>
        <v>97</v>
      </c>
      <c r="B9" s="133" t="str">
        <f>Položky!C23</f>
        <v>Prorážení otvorů</v>
      </c>
      <c r="C9" s="69"/>
      <c r="D9" s="134"/>
      <c r="E9" s="232">
        <f>Položky!BA36</f>
        <v>0</v>
      </c>
      <c r="F9" s="233">
        <f>Položky!BB36</f>
        <v>0</v>
      </c>
      <c r="G9" s="233">
        <f>Položky!BC36</f>
        <v>0</v>
      </c>
      <c r="H9" s="233">
        <f>Položky!BD36</f>
        <v>0</v>
      </c>
      <c r="I9" s="234">
        <f>Položky!BE36</f>
        <v>0</v>
      </c>
    </row>
    <row r="10" spans="1:57" s="37" customFormat="1" ht="13.5" thickBot="1">
      <c r="A10" s="231" t="str">
        <f>Položky!B37</f>
        <v>M21</v>
      </c>
      <c r="B10" s="133" t="str">
        <f>Položky!C37</f>
        <v>Elektromontáže</v>
      </c>
      <c r="C10" s="69"/>
      <c r="D10" s="134"/>
      <c r="E10" s="232">
        <f>Položky!BA114</f>
        <v>0</v>
      </c>
      <c r="F10" s="233">
        <f>Položky!BB114</f>
        <v>0</v>
      </c>
      <c r="G10" s="233">
        <f>Položky!BC114</f>
        <v>0</v>
      </c>
      <c r="H10" s="233">
        <f>Položky!BD114</f>
        <v>0</v>
      </c>
      <c r="I10" s="234">
        <f>Položky!BE114</f>
        <v>0</v>
      </c>
    </row>
    <row r="11" spans="1:57" s="141" customFormat="1" ht="13.5" thickBot="1">
      <c r="A11" s="135"/>
      <c r="B11" s="136" t="s">
        <v>57</v>
      </c>
      <c r="C11" s="136"/>
      <c r="D11" s="137"/>
      <c r="E11" s="138">
        <f>SUM(E7:E10)</f>
        <v>0</v>
      </c>
      <c r="F11" s="139">
        <f>SUM(F7:F10)</f>
        <v>0</v>
      </c>
      <c r="G11" s="139">
        <f>SUM(G7:G10)</f>
        <v>0</v>
      </c>
      <c r="H11" s="139">
        <f>SUM(H7:H10)</f>
        <v>0</v>
      </c>
      <c r="I11" s="140">
        <f>SUM(I7:I10)</f>
        <v>0</v>
      </c>
    </row>
    <row r="12" spans="1:57">
      <c r="A12" s="69"/>
      <c r="B12" s="69"/>
      <c r="C12" s="69"/>
      <c r="D12" s="69"/>
      <c r="E12" s="69"/>
      <c r="F12" s="69"/>
      <c r="G12" s="69"/>
      <c r="H12" s="69"/>
      <c r="I12" s="69"/>
    </row>
    <row r="13" spans="1:57" ht="19.5" customHeight="1">
      <c r="A13" s="125" t="s">
        <v>58</v>
      </c>
      <c r="B13" s="125"/>
      <c r="C13" s="125"/>
      <c r="D13" s="125"/>
      <c r="E13" s="125"/>
      <c r="F13" s="125"/>
      <c r="G13" s="142"/>
      <c r="H13" s="125"/>
      <c r="I13" s="125"/>
      <c r="BA13" s="43"/>
      <c r="BB13" s="43"/>
      <c r="BC13" s="43"/>
      <c r="BD13" s="43"/>
      <c r="BE13" s="43"/>
    </row>
    <row r="14" spans="1:57" ht="13.5" thickBot="1">
      <c r="A14" s="82"/>
      <c r="B14" s="82"/>
      <c r="C14" s="82"/>
      <c r="D14" s="82"/>
      <c r="E14" s="82"/>
      <c r="F14" s="82"/>
      <c r="G14" s="82"/>
      <c r="H14" s="82"/>
      <c r="I14" s="82"/>
    </row>
    <row r="15" spans="1:57">
      <c r="A15" s="76" t="s">
        <v>59</v>
      </c>
      <c r="B15" s="77"/>
      <c r="C15" s="77"/>
      <c r="D15" s="143"/>
      <c r="E15" s="144" t="s">
        <v>60</v>
      </c>
      <c r="F15" s="145" t="s">
        <v>61</v>
      </c>
      <c r="G15" s="146" t="s">
        <v>62</v>
      </c>
      <c r="H15" s="147"/>
      <c r="I15" s="148" t="s">
        <v>60</v>
      </c>
    </row>
    <row r="16" spans="1:57">
      <c r="A16" s="67" t="s">
        <v>217</v>
      </c>
      <c r="B16" s="58"/>
      <c r="C16" s="58"/>
      <c r="D16" s="149"/>
      <c r="E16" s="150"/>
      <c r="F16" s="151"/>
      <c r="G16" s="152">
        <f>CHOOSE(BA16+1,HSV+PSV,HSV+PSV+Mont,HSV+PSV+Dodavka+Mont,HSV,PSV,Mont,Dodavka,Mont+Dodavka,0)</f>
        <v>0</v>
      </c>
      <c r="H16" s="153"/>
      <c r="I16" s="154">
        <f>E16+F16*G16/100</f>
        <v>0</v>
      </c>
      <c r="BA16">
        <v>0</v>
      </c>
    </row>
    <row r="17" spans="1:53">
      <c r="A17" s="67" t="s">
        <v>218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>
      <c r="A18" s="67" t="s">
        <v>219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>
      <c r="A19" s="67" t="s">
        <v>220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221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1</v>
      </c>
    </row>
    <row r="21" spans="1:53">
      <c r="A21" s="67" t="s">
        <v>222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1</v>
      </c>
    </row>
    <row r="22" spans="1:53">
      <c r="A22" s="67" t="s">
        <v>223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2</v>
      </c>
    </row>
    <row r="23" spans="1:53">
      <c r="A23" s="67" t="s">
        <v>224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2</v>
      </c>
    </row>
    <row r="24" spans="1:53" ht="13.5" thickBot="1">
      <c r="A24" s="155"/>
      <c r="B24" s="156" t="s">
        <v>63</v>
      </c>
      <c r="C24" s="157"/>
      <c r="D24" s="158"/>
      <c r="E24" s="159"/>
      <c r="F24" s="160"/>
      <c r="G24" s="160"/>
      <c r="H24" s="161">
        <f>SUM(I16:I23)</f>
        <v>0</v>
      </c>
      <c r="I24" s="162"/>
    </row>
    <row r="26" spans="1:53">
      <c r="B26" s="141"/>
      <c r="F26" s="163"/>
      <c r="G26" s="164"/>
      <c r="H26" s="164"/>
      <c r="I26" s="165"/>
    </row>
    <row r="27" spans="1:53"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87"/>
  <sheetViews>
    <sheetView showGridLines="0" showZeros="0" zoomScaleNormal="100" workbookViewId="0">
      <selection activeCell="A114" sqref="A114:IV116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2017 Frýdl</v>
      </c>
      <c r="D3" s="172"/>
      <c r="E3" s="173" t="s">
        <v>64</v>
      </c>
      <c r="F3" s="174" t="str">
        <f>Rekapitulace!H1</f>
        <v>070917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16 Bytovky Alce-rekonstrukce NN rozvodů</v>
      </c>
      <c r="D4" s="177"/>
      <c r="E4" s="178" t="str">
        <f>Rekapitulace!G2</f>
        <v>Rekonstrukce rozvodů NN , bytové domy Albrechtická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ht="22.5">
      <c r="A8" s="196">
        <v>1</v>
      </c>
      <c r="B8" s="197" t="s">
        <v>84</v>
      </c>
      <c r="C8" s="198" t="s">
        <v>85</v>
      </c>
      <c r="D8" s="199" t="s">
        <v>86</v>
      </c>
      <c r="E8" s="200">
        <v>5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1.73916</v>
      </c>
    </row>
    <row r="9" spans="1:104">
      <c r="A9" s="203"/>
      <c r="B9" s="204"/>
      <c r="C9" s="205" t="s">
        <v>87</v>
      </c>
      <c r="D9" s="206"/>
      <c r="E9" s="206"/>
      <c r="F9" s="206"/>
      <c r="G9" s="207"/>
      <c r="L9" s="208" t="s">
        <v>87</v>
      </c>
      <c r="O9" s="195">
        <v>3</v>
      </c>
    </row>
    <row r="10" spans="1:104">
      <c r="A10" s="215"/>
      <c r="B10" s="216" t="s">
        <v>73</v>
      </c>
      <c r="C10" s="217" t="str">
        <f>CONCATENATE(B7," ",C7)</f>
        <v>3 Svislé a kompletní konstrukce</v>
      </c>
      <c r="D10" s="218"/>
      <c r="E10" s="219"/>
      <c r="F10" s="220"/>
      <c r="G10" s="221">
        <f>SUM(G7:G9)</f>
        <v>0</v>
      </c>
      <c r="O10" s="195">
        <v>4</v>
      </c>
      <c r="BA10" s="222">
        <f>SUM(BA7:BA9)</f>
        <v>0</v>
      </c>
      <c r="BB10" s="222">
        <f>SUM(BB7:BB9)</f>
        <v>0</v>
      </c>
      <c r="BC10" s="222">
        <f>SUM(BC7:BC9)</f>
        <v>0</v>
      </c>
      <c r="BD10" s="222">
        <f>SUM(BD7:BD9)</f>
        <v>0</v>
      </c>
      <c r="BE10" s="222">
        <f>SUM(BE7:BE9)</f>
        <v>0</v>
      </c>
    </row>
    <row r="11" spans="1:104">
      <c r="A11" s="188" t="s">
        <v>72</v>
      </c>
      <c r="B11" s="189" t="s">
        <v>88</v>
      </c>
      <c r="C11" s="190" t="s">
        <v>89</v>
      </c>
      <c r="D11" s="191"/>
      <c r="E11" s="192"/>
      <c r="F11" s="192"/>
      <c r="G11" s="193"/>
      <c r="H11" s="194"/>
      <c r="I11" s="194"/>
      <c r="O11" s="195">
        <v>1</v>
      </c>
    </row>
    <row r="12" spans="1:104" ht="22.5">
      <c r="A12" s="196">
        <v>2</v>
      </c>
      <c r="B12" s="197" t="s">
        <v>90</v>
      </c>
      <c r="C12" s="198" t="s">
        <v>91</v>
      </c>
      <c r="D12" s="199" t="s">
        <v>92</v>
      </c>
      <c r="E12" s="200">
        <v>20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8.6700000000000006E-3</v>
      </c>
    </row>
    <row r="13" spans="1:104">
      <c r="A13" s="203"/>
      <c r="B13" s="204"/>
      <c r="C13" s="205" t="s">
        <v>93</v>
      </c>
      <c r="D13" s="206"/>
      <c r="E13" s="206"/>
      <c r="F13" s="206"/>
      <c r="G13" s="207"/>
      <c r="L13" s="208" t="s">
        <v>93</v>
      </c>
      <c r="O13" s="195">
        <v>3</v>
      </c>
    </row>
    <row r="14" spans="1:104">
      <c r="A14" s="196">
        <v>3</v>
      </c>
      <c r="B14" s="197" t="s">
        <v>94</v>
      </c>
      <c r="C14" s="198" t="s">
        <v>95</v>
      </c>
      <c r="D14" s="199" t="s">
        <v>96</v>
      </c>
      <c r="E14" s="200">
        <v>40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1.205E-2</v>
      </c>
    </row>
    <row r="15" spans="1:104">
      <c r="A15" s="203"/>
      <c r="B15" s="204"/>
      <c r="C15" s="205" t="s">
        <v>97</v>
      </c>
      <c r="D15" s="206"/>
      <c r="E15" s="206"/>
      <c r="F15" s="206"/>
      <c r="G15" s="207"/>
      <c r="L15" s="208" t="s">
        <v>97</v>
      </c>
      <c r="O15" s="195">
        <v>3</v>
      </c>
    </row>
    <row r="16" spans="1:104">
      <c r="A16" s="203"/>
      <c r="B16" s="209"/>
      <c r="C16" s="210" t="s">
        <v>98</v>
      </c>
      <c r="D16" s="211"/>
      <c r="E16" s="212">
        <v>8</v>
      </c>
      <c r="F16" s="213"/>
      <c r="G16" s="214"/>
      <c r="M16" s="208" t="s">
        <v>98</v>
      </c>
      <c r="O16" s="195"/>
    </row>
    <row r="17" spans="1:104">
      <c r="A17" s="203"/>
      <c r="B17" s="209"/>
      <c r="C17" s="210" t="s">
        <v>99</v>
      </c>
      <c r="D17" s="211"/>
      <c r="E17" s="212">
        <v>8</v>
      </c>
      <c r="F17" s="213"/>
      <c r="G17" s="214"/>
      <c r="M17" s="208" t="s">
        <v>99</v>
      </c>
      <c r="O17" s="195"/>
    </row>
    <row r="18" spans="1:104">
      <c r="A18" s="203"/>
      <c r="B18" s="209"/>
      <c r="C18" s="210" t="s">
        <v>100</v>
      </c>
      <c r="D18" s="211"/>
      <c r="E18" s="212">
        <v>8</v>
      </c>
      <c r="F18" s="213"/>
      <c r="G18" s="214"/>
      <c r="M18" s="208" t="s">
        <v>100</v>
      </c>
      <c r="O18" s="195"/>
    </row>
    <row r="19" spans="1:104">
      <c r="A19" s="203"/>
      <c r="B19" s="209"/>
      <c r="C19" s="210" t="s">
        <v>101</v>
      </c>
      <c r="D19" s="211"/>
      <c r="E19" s="212">
        <v>8</v>
      </c>
      <c r="F19" s="213"/>
      <c r="G19" s="214"/>
      <c r="M19" s="208" t="s">
        <v>101</v>
      </c>
      <c r="O19" s="195"/>
    </row>
    <row r="20" spans="1:104">
      <c r="A20" s="203"/>
      <c r="B20" s="209"/>
      <c r="C20" s="210" t="s">
        <v>102</v>
      </c>
      <c r="D20" s="211"/>
      <c r="E20" s="212">
        <v>8</v>
      </c>
      <c r="F20" s="213"/>
      <c r="G20" s="214"/>
      <c r="M20" s="208" t="s">
        <v>102</v>
      </c>
      <c r="O20" s="195"/>
    </row>
    <row r="21" spans="1:104">
      <c r="A21" s="196">
        <v>4</v>
      </c>
      <c r="B21" s="197" t="s">
        <v>103</v>
      </c>
      <c r="C21" s="198" t="s">
        <v>104</v>
      </c>
      <c r="D21" s="199" t="s">
        <v>105</v>
      </c>
      <c r="E21" s="200">
        <v>5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1</v>
      </c>
      <c r="AC21" s="167">
        <v>1</v>
      </c>
      <c r="AZ21" s="167">
        <v>1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1</v>
      </c>
      <c r="CZ21" s="167">
        <v>0</v>
      </c>
    </row>
    <row r="22" spans="1:104">
      <c r="A22" s="215"/>
      <c r="B22" s="216" t="s">
        <v>73</v>
      </c>
      <c r="C22" s="217" t="str">
        <f>CONCATENATE(B11," ",C11)</f>
        <v>61 Upravy povrchů vnitřní</v>
      </c>
      <c r="D22" s="218"/>
      <c r="E22" s="219"/>
      <c r="F22" s="220"/>
      <c r="G22" s="221">
        <f>SUM(G11:G21)</f>
        <v>0</v>
      </c>
      <c r="O22" s="195">
        <v>4</v>
      </c>
      <c r="BA22" s="222">
        <f>SUM(BA11:BA21)</f>
        <v>0</v>
      </c>
      <c r="BB22" s="222">
        <f>SUM(BB11:BB21)</f>
        <v>0</v>
      </c>
      <c r="BC22" s="222">
        <f>SUM(BC11:BC21)</f>
        <v>0</v>
      </c>
      <c r="BD22" s="222">
        <f>SUM(BD11:BD21)</f>
        <v>0</v>
      </c>
      <c r="BE22" s="222">
        <f>SUM(BE11:BE21)</f>
        <v>0</v>
      </c>
    </row>
    <row r="23" spans="1:104">
      <c r="A23" s="188" t="s">
        <v>72</v>
      </c>
      <c r="B23" s="189" t="s">
        <v>106</v>
      </c>
      <c r="C23" s="190" t="s">
        <v>107</v>
      </c>
      <c r="D23" s="191"/>
      <c r="E23" s="192"/>
      <c r="F23" s="192"/>
      <c r="G23" s="193"/>
      <c r="H23" s="194"/>
      <c r="I23" s="194"/>
      <c r="O23" s="195">
        <v>1</v>
      </c>
    </row>
    <row r="24" spans="1:104">
      <c r="A24" s="196">
        <v>5</v>
      </c>
      <c r="B24" s="197" t="s">
        <v>108</v>
      </c>
      <c r="C24" s="198" t="s">
        <v>109</v>
      </c>
      <c r="D24" s="199" t="s">
        <v>92</v>
      </c>
      <c r="E24" s="200">
        <v>5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1.33E-3</v>
      </c>
    </row>
    <row r="25" spans="1:104">
      <c r="A25" s="203"/>
      <c r="B25" s="204"/>
      <c r="C25" s="205" t="s">
        <v>110</v>
      </c>
      <c r="D25" s="206"/>
      <c r="E25" s="206"/>
      <c r="F25" s="206"/>
      <c r="G25" s="207"/>
      <c r="L25" s="208" t="s">
        <v>110</v>
      </c>
      <c r="O25" s="195">
        <v>3</v>
      </c>
    </row>
    <row r="26" spans="1:104">
      <c r="A26" s="196">
        <v>6</v>
      </c>
      <c r="B26" s="197" t="s">
        <v>111</v>
      </c>
      <c r="C26" s="198" t="s">
        <v>112</v>
      </c>
      <c r="D26" s="199" t="s">
        <v>96</v>
      </c>
      <c r="E26" s="200">
        <v>40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4.8999999999999998E-4</v>
      </c>
    </row>
    <row r="27" spans="1:104">
      <c r="A27" s="203"/>
      <c r="B27" s="204"/>
      <c r="C27" s="205" t="s">
        <v>113</v>
      </c>
      <c r="D27" s="206"/>
      <c r="E27" s="206"/>
      <c r="F27" s="206"/>
      <c r="G27" s="207"/>
      <c r="L27" s="208" t="s">
        <v>113</v>
      </c>
      <c r="O27" s="195">
        <v>3</v>
      </c>
    </row>
    <row r="28" spans="1:104">
      <c r="A28" s="203"/>
      <c r="B28" s="209"/>
      <c r="C28" s="210" t="s">
        <v>98</v>
      </c>
      <c r="D28" s="211"/>
      <c r="E28" s="212">
        <v>8</v>
      </c>
      <c r="F28" s="213"/>
      <c r="G28" s="214"/>
      <c r="M28" s="208" t="s">
        <v>98</v>
      </c>
      <c r="O28" s="195"/>
    </row>
    <row r="29" spans="1:104">
      <c r="A29" s="203"/>
      <c r="B29" s="209"/>
      <c r="C29" s="210" t="s">
        <v>99</v>
      </c>
      <c r="D29" s="211"/>
      <c r="E29" s="212">
        <v>8</v>
      </c>
      <c r="F29" s="213"/>
      <c r="G29" s="214"/>
      <c r="M29" s="208" t="s">
        <v>99</v>
      </c>
      <c r="O29" s="195"/>
    </row>
    <row r="30" spans="1:104">
      <c r="A30" s="203"/>
      <c r="B30" s="209"/>
      <c r="C30" s="210" t="s">
        <v>100</v>
      </c>
      <c r="D30" s="211"/>
      <c r="E30" s="212">
        <v>8</v>
      </c>
      <c r="F30" s="213"/>
      <c r="G30" s="214"/>
      <c r="M30" s="208" t="s">
        <v>100</v>
      </c>
      <c r="O30" s="195"/>
    </row>
    <row r="31" spans="1:104">
      <c r="A31" s="203"/>
      <c r="B31" s="209"/>
      <c r="C31" s="210" t="s">
        <v>101</v>
      </c>
      <c r="D31" s="211"/>
      <c r="E31" s="212">
        <v>8</v>
      </c>
      <c r="F31" s="213"/>
      <c r="G31" s="214"/>
      <c r="M31" s="208" t="s">
        <v>101</v>
      </c>
      <c r="O31" s="195"/>
    </row>
    <row r="32" spans="1:104">
      <c r="A32" s="203"/>
      <c r="B32" s="209"/>
      <c r="C32" s="210" t="s">
        <v>102</v>
      </c>
      <c r="D32" s="211"/>
      <c r="E32" s="212">
        <v>8</v>
      </c>
      <c r="F32" s="213"/>
      <c r="G32" s="214"/>
      <c r="M32" s="208" t="s">
        <v>102</v>
      </c>
      <c r="O32" s="195"/>
    </row>
    <row r="33" spans="1:104">
      <c r="A33" s="196">
        <v>7</v>
      </c>
      <c r="B33" s="197" t="s">
        <v>114</v>
      </c>
      <c r="C33" s="198" t="s">
        <v>115</v>
      </c>
      <c r="D33" s="199" t="s">
        <v>96</v>
      </c>
      <c r="E33" s="200">
        <v>20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1</v>
      </c>
      <c r="CZ33" s="167">
        <v>4.8999999999999998E-4</v>
      </c>
    </row>
    <row r="34" spans="1:104" ht="22.5">
      <c r="A34" s="196">
        <v>8</v>
      </c>
      <c r="B34" s="197" t="s">
        <v>116</v>
      </c>
      <c r="C34" s="198" t="s">
        <v>117</v>
      </c>
      <c r="D34" s="199" t="s">
        <v>118</v>
      </c>
      <c r="E34" s="200">
        <v>0.3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3</v>
      </c>
      <c r="AC34" s="167">
        <v>3</v>
      </c>
      <c r="AZ34" s="167">
        <v>1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3</v>
      </c>
      <c r="CZ34" s="167">
        <v>0</v>
      </c>
    </row>
    <row r="35" spans="1:104">
      <c r="A35" s="196">
        <v>9</v>
      </c>
      <c r="B35" s="197" t="s">
        <v>119</v>
      </c>
      <c r="C35" s="198" t="s">
        <v>120</v>
      </c>
      <c r="D35" s="199" t="s">
        <v>121</v>
      </c>
      <c r="E35" s="200">
        <v>20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3</v>
      </c>
      <c r="AC35" s="167">
        <v>3</v>
      </c>
      <c r="AZ35" s="167">
        <v>1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3</v>
      </c>
      <c r="CZ35" s="167">
        <v>0</v>
      </c>
    </row>
    <row r="36" spans="1:104">
      <c r="A36" s="215"/>
      <c r="B36" s="216" t="s">
        <v>73</v>
      </c>
      <c r="C36" s="217" t="str">
        <f>CONCATENATE(B23," ",C23)</f>
        <v>97 Prorážení otvorů</v>
      </c>
      <c r="D36" s="218"/>
      <c r="E36" s="219"/>
      <c r="F36" s="220"/>
      <c r="G36" s="221">
        <f>SUM(G23:G35)</f>
        <v>0</v>
      </c>
      <c r="O36" s="195">
        <v>4</v>
      </c>
      <c r="BA36" s="222">
        <f>SUM(BA23:BA35)</f>
        <v>0</v>
      </c>
      <c r="BB36" s="222">
        <f>SUM(BB23:BB35)</f>
        <v>0</v>
      </c>
      <c r="BC36" s="222">
        <f>SUM(BC23:BC35)</f>
        <v>0</v>
      </c>
      <c r="BD36" s="222">
        <f>SUM(BD23:BD35)</f>
        <v>0</v>
      </c>
      <c r="BE36" s="222">
        <f>SUM(BE23:BE35)</f>
        <v>0</v>
      </c>
    </row>
    <row r="37" spans="1:104">
      <c r="A37" s="188" t="s">
        <v>72</v>
      </c>
      <c r="B37" s="189" t="s">
        <v>122</v>
      </c>
      <c r="C37" s="190" t="s">
        <v>123</v>
      </c>
      <c r="D37" s="191"/>
      <c r="E37" s="192"/>
      <c r="F37" s="192"/>
      <c r="G37" s="193"/>
      <c r="H37" s="194"/>
      <c r="I37" s="194"/>
      <c r="O37" s="195">
        <v>1</v>
      </c>
    </row>
    <row r="38" spans="1:104" ht="22.5">
      <c r="A38" s="196">
        <v>10</v>
      </c>
      <c r="B38" s="197" t="s">
        <v>124</v>
      </c>
      <c r="C38" s="198" t="s">
        <v>125</v>
      </c>
      <c r="D38" s="199" t="s">
        <v>96</v>
      </c>
      <c r="E38" s="200">
        <v>40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9</v>
      </c>
      <c r="AC38" s="167">
        <v>9</v>
      </c>
      <c r="AZ38" s="167">
        <v>4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9</v>
      </c>
      <c r="CZ38" s="167">
        <v>0</v>
      </c>
    </row>
    <row r="39" spans="1:104">
      <c r="A39" s="203"/>
      <c r="B39" s="204"/>
      <c r="C39" s="205" t="s">
        <v>126</v>
      </c>
      <c r="D39" s="206"/>
      <c r="E39" s="206"/>
      <c r="F39" s="206"/>
      <c r="G39" s="207"/>
      <c r="L39" s="208" t="s">
        <v>126</v>
      </c>
      <c r="O39" s="195">
        <v>3</v>
      </c>
    </row>
    <row r="40" spans="1:104">
      <c r="A40" s="203"/>
      <c r="B40" s="209"/>
      <c r="C40" s="210" t="s">
        <v>127</v>
      </c>
      <c r="D40" s="211"/>
      <c r="E40" s="212">
        <v>20</v>
      </c>
      <c r="F40" s="213"/>
      <c r="G40" s="214"/>
      <c r="M40" s="208" t="s">
        <v>127</v>
      </c>
      <c r="O40" s="195"/>
    </row>
    <row r="41" spans="1:104">
      <c r="A41" s="203"/>
      <c r="B41" s="209"/>
      <c r="C41" s="210" t="s">
        <v>128</v>
      </c>
      <c r="D41" s="211"/>
      <c r="E41" s="212">
        <v>20</v>
      </c>
      <c r="F41" s="213"/>
      <c r="G41" s="214"/>
      <c r="M41" s="208" t="s">
        <v>128</v>
      </c>
      <c r="O41" s="195"/>
    </row>
    <row r="42" spans="1:104">
      <c r="A42" s="196">
        <v>11</v>
      </c>
      <c r="B42" s="197" t="s">
        <v>129</v>
      </c>
      <c r="C42" s="198" t="s">
        <v>130</v>
      </c>
      <c r="D42" s="199" t="s">
        <v>92</v>
      </c>
      <c r="E42" s="200">
        <v>25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9</v>
      </c>
      <c r="AC42" s="167">
        <v>9</v>
      </c>
      <c r="AZ42" s="167">
        <v>4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9</v>
      </c>
      <c r="CZ42" s="167">
        <v>0</v>
      </c>
    </row>
    <row r="43" spans="1:104">
      <c r="A43" s="203"/>
      <c r="B43" s="204"/>
      <c r="C43" s="205" t="s">
        <v>131</v>
      </c>
      <c r="D43" s="206"/>
      <c r="E43" s="206"/>
      <c r="F43" s="206"/>
      <c r="G43" s="207"/>
      <c r="L43" s="208" t="s">
        <v>131</v>
      </c>
      <c r="O43" s="195">
        <v>3</v>
      </c>
    </row>
    <row r="44" spans="1:104">
      <c r="A44" s="196">
        <v>12</v>
      </c>
      <c r="B44" s="197" t="s">
        <v>132</v>
      </c>
      <c r="C44" s="198" t="s">
        <v>133</v>
      </c>
      <c r="D44" s="199" t="s">
        <v>92</v>
      </c>
      <c r="E44" s="200">
        <v>372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9</v>
      </c>
      <c r="AC44" s="167">
        <v>9</v>
      </c>
      <c r="AZ44" s="167">
        <v>4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9</v>
      </c>
      <c r="CZ44" s="167">
        <v>0</v>
      </c>
    </row>
    <row r="45" spans="1:104">
      <c r="A45" s="203"/>
      <c r="B45" s="209"/>
      <c r="C45" s="210" t="s">
        <v>134</v>
      </c>
      <c r="D45" s="211"/>
      <c r="E45" s="212">
        <v>20</v>
      </c>
      <c r="F45" s="213"/>
      <c r="G45" s="214"/>
      <c r="M45" s="208" t="s">
        <v>134</v>
      </c>
      <c r="O45" s="195"/>
    </row>
    <row r="46" spans="1:104">
      <c r="A46" s="203"/>
      <c r="B46" s="209"/>
      <c r="C46" s="210" t="s">
        <v>135</v>
      </c>
      <c r="D46" s="211"/>
      <c r="E46" s="212">
        <v>128</v>
      </c>
      <c r="F46" s="213"/>
      <c r="G46" s="214"/>
      <c r="M46" s="208" t="s">
        <v>135</v>
      </c>
      <c r="O46" s="195"/>
    </row>
    <row r="47" spans="1:104">
      <c r="A47" s="203"/>
      <c r="B47" s="209"/>
      <c r="C47" s="210" t="s">
        <v>136</v>
      </c>
      <c r="D47" s="211"/>
      <c r="E47" s="212">
        <v>224</v>
      </c>
      <c r="F47" s="213"/>
      <c r="G47" s="214"/>
      <c r="M47" s="208" t="s">
        <v>136</v>
      </c>
      <c r="O47" s="195"/>
    </row>
    <row r="48" spans="1:104">
      <c r="A48" s="196">
        <v>13</v>
      </c>
      <c r="B48" s="197" t="s">
        <v>137</v>
      </c>
      <c r="C48" s="198" t="s">
        <v>138</v>
      </c>
      <c r="D48" s="199" t="s">
        <v>92</v>
      </c>
      <c r="E48" s="200">
        <v>60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9</v>
      </c>
      <c r="AC48" s="167">
        <v>9</v>
      </c>
      <c r="AZ48" s="167">
        <v>4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</v>
      </c>
      <c r="CB48" s="202">
        <v>9</v>
      </c>
      <c r="CZ48" s="167">
        <v>0</v>
      </c>
    </row>
    <row r="49" spans="1:104">
      <c r="A49" s="203"/>
      <c r="B49" s="204"/>
      <c r="C49" s="205" t="s">
        <v>139</v>
      </c>
      <c r="D49" s="206"/>
      <c r="E49" s="206"/>
      <c r="F49" s="206"/>
      <c r="G49" s="207"/>
      <c r="L49" s="208" t="s">
        <v>139</v>
      </c>
      <c r="O49" s="195">
        <v>3</v>
      </c>
    </row>
    <row r="50" spans="1:104">
      <c r="A50" s="196">
        <v>14</v>
      </c>
      <c r="B50" s="197" t="s">
        <v>140</v>
      </c>
      <c r="C50" s="198" t="s">
        <v>141</v>
      </c>
      <c r="D50" s="199" t="s">
        <v>92</v>
      </c>
      <c r="E50" s="200">
        <v>65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9</v>
      </c>
      <c r="AC50" s="167">
        <v>9</v>
      </c>
      <c r="AZ50" s="167">
        <v>4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1</v>
      </c>
      <c r="CB50" s="202">
        <v>9</v>
      </c>
      <c r="CZ50" s="167">
        <v>0</v>
      </c>
    </row>
    <row r="51" spans="1:104">
      <c r="A51" s="203"/>
      <c r="B51" s="209"/>
      <c r="C51" s="210" t="s">
        <v>142</v>
      </c>
      <c r="D51" s="211"/>
      <c r="E51" s="212">
        <v>5</v>
      </c>
      <c r="F51" s="213"/>
      <c r="G51" s="214"/>
      <c r="M51" s="208" t="s">
        <v>142</v>
      </c>
      <c r="O51" s="195"/>
    </row>
    <row r="52" spans="1:104">
      <c r="A52" s="203"/>
      <c r="B52" s="209"/>
      <c r="C52" s="210" t="s">
        <v>143</v>
      </c>
      <c r="D52" s="211"/>
      <c r="E52" s="212">
        <v>50</v>
      </c>
      <c r="F52" s="213"/>
      <c r="G52" s="214"/>
      <c r="M52" s="208" t="s">
        <v>143</v>
      </c>
      <c r="O52" s="195"/>
    </row>
    <row r="53" spans="1:104">
      <c r="A53" s="203"/>
      <c r="B53" s="209"/>
      <c r="C53" s="210" t="s">
        <v>144</v>
      </c>
      <c r="D53" s="211"/>
      <c r="E53" s="212">
        <v>10</v>
      </c>
      <c r="F53" s="213"/>
      <c r="G53" s="214"/>
      <c r="M53" s="208" t="s">
        <v>144</v>
      </c>
      <c r="O53" s="195"/>
    </row>
    <row r="54" spans="1:104" ht="22.5">
      <c r="A54" s="196">
        <v>15</v>
      </c>
      <c r="B54" s="197" t="s">
        <v>145</v>
      </c>
      <c r="C54" s="198" t="s">
        <v>146</v>
      </c>
      <c r="D54" s="199" t="s">
        <v>92</v>
      </c>
      <c r="E54" s="200">
        <v>3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9</v>
      </c>
      <c r="AC54" s="167">
        <v>9</v>
      </c>
      <c r="AZ54" s="167">
        <v>4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</v>
      </c>
      <c r="CB54" s="202">
        <v>9</v>
      </c>
      <c r="CZ54" s="167">
        <v>0</v>
      </c>
    </row>
    <row r="55" spans="1:104">
      <c r="A55" s="203"/>
      <c r="B55" s="204"/>
      <c r="C55" s="205" t="s">
        <v>147</v>
      </c>
      <c r="D55" s="206"/>
      <c r="E55" s="206"/>
      <c r="F55" s="206"/>
      <c r="G55" s="207"/>
      <c r="L55" s="208" t="s">
        <v>147</v>
      </c>
      <c r="O55" s="195">
        <v>3</v>
      </c>
    </row>
    <row r="56" spans="1:104">
      <c r="A56" s="196">
        <v>16</v>
      </c>
      <c r="B56" s="197" t="s">
        <v>148</v>
      </c>
      <c r="C56" s="198" t="s">
        <v>149</v>
      </c>
      <c r="D56" s="199" t="s">
        <v>92</v>
      </c>
      <c r="E56" s="200">
        <v>1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9</v>
      </c>
      <c r="AC56" s="167">
        <v>9</v>
      </c>
      <c r="AZ56" s="167">
        <v>4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</v>
      </c>
      <c r="CB56" s="202">
        <v>9</v>
      </c>
      <c r="CZ56" s="167">
        <v>0</v>
      </c>
    </row>
    <row r="57" spans="1:104">
      <c r="A57" s="203"/>
      <c r="B57" s="204"/>
      <c r="C57" s="205" t="s">
        <v>150</v>
      </c>
      <c r="D57" s="206"/>
      <c r="E57" s="206"/>
      <c r="F57" s="206"/>
      <c r="G57" s="207"/>
      <c r="L57" s="208" t="s">
        <v>150</v>
      </c>
      <c r="O57" s="195">
        <v>3</v>
      </c>
    </row>
    <row r="58" spans="1:104">
      <c r="A58" s="196">
        <v>17</v>
      </c>
      <c r="B58" s="197" t="s">
        <v>151</v>
      </c>
      <c r="C58" s="198" t="s">
        <v>152</v>
      </c>
      <c r="D58" s="199" t="s">
        <v>92</v>
      </c>
      <c r="E58" s="200">
        <v>18</v>
      </c>
      <c r="F58" s="200">
        <v>0</v>
      </c>
      <c r="G58" s="201">
        <f>E58*F58</f>
        <v>0</v>
      </c>
      <c r="O58" s="195">
        <v>2</v>
      </c>
      <c r="AA58" s="167">
        <v>1</v>
      </c>
      <c r="AB58" s="167">
        <v>9</v>
      </c>
      <c r="AC58" s="167">
        <v>9</v>
      </c>
      <c r="AZ58" s="167">
        <v>4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1</v>
      </c>
      <c r="CB58" s="202">
        <v>9</v>
      </c>
      <c r="CZ58" s="167">
        <v>0</v>
      </c>
    </row>
    <row r="59" spans="1:104">
      <c r="A59" s="203"/>
      <c r="B59" s="209"/>
      <c r="C59" s="210" t="s">
        <v>153</v>
      </c>
      <c r="D59" s="211"/>
      <c r="E59" s="212">
        <v>16</v>
      </c>
      <c r="F59" s="213"/>
      <c r="G59" s="214"/>
      <c r="M59" s="208" t="s">
        <v>153</v>
      </c>
      <c r="O59" s="195"/>
    </row>
    <row r="60" spans="1:104">
      <c r="A60" s="203"/>
      <c r="B60" s="209"/>
      <c r="C60" s="210" t="s">
        <v>154</v>
      </c>
      <c r="D60" s="211"/>
      <c r="E60" s="212">
        <v>2</v>
      </c>
      <c r="F60" s="213"/>
      <c r="G60" s="214"/>
      <c r="M60" s="208" t="s">
        <v>154</v>
      </c>
      <c r="O60" s="195"/>
    </row>
    <row r="61" spans="1:104">
      <c r="A61" s="196">
        <v>18</v>
      </c>
      <c r="B61" s="197" t="s">
        <v>155</v>
      </c>
      <c r="C61" s="198" t="s">
        <v>156</v>
      </c>
      <c r="D61" s="199" t="s">
        <v>92</v>
      </c>
      <c r="E61" s="200">
        <v>1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9</v>
      </c>
      <c r="AC61" s="167">
        <v>9</v>
      </c>
      <c r="AZ61" s="167">
        <v>4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1</v>
      </c>
      <c r="CB61" s="202">
        <v>9</v>
      </c>
      <c r="CZ61" s="167">
        <v>0</v>
      </c>
    </row>
    <row r="62" spans="1:104">
      <c r="A62" s="203"/>
      <c r="B62" s="204"/>
      <c r="C62" s="205" t="s">
        <v>157</v>
      </c>
      <c r="D62" s="206"/>
      <c r="E62" s="206"/>
      <c r="F62" s="206"/>
      <c r="G62" s="207"/>
      <c r="L62" s="208" t="s">
        <v>157</v>
      </c>
      <c r="O62" s="195">
        <v>3</v>
      </c>
    </row>
    <row r="63" spans="1:104">
      <c r="A63" s="196">
        <v>19</v>
      </c>
      <c r="B63" s="197" t="s">
        <v>158</v>
      </c>
      <c r="C63" s="198" t="s">
        <v>159</v>
      </c>
      <c r="D63" s="199" t="s">
        <v>92</v>
      </c>
      <c r="E63" s="200">
        <v>18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9</v>
      </c>
      <c r="AC63" s="167">
        <v>9</v>
      </c>
      <c r="AZ63" s="167">
        <v>4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9</v>
      </c>
      <c r="CZ63" s="167">
        <v>0</v>
      </c>
    </row>
    <row r="64" spans="1:104">
      <c r="A64" s="203"/>
      <c r="B64" s="204"/>
      <c r="C64" s="205" t="s">
        <v>160</v>
      </c>
      <c r="D64" s="206"/>
      <c r="E64" s="206"/>
      <c r="F64" s="206"/>
      <c r="G64" s="207"/>
      <c r="L64" s="208" t="s">
        <v>160</v>
      </c>
      <c r="O64" s="195">
        <v>3</v>
      </c>
    </row>
    <row r="65" spans="1:104">
      <c r="A65" s="203"/>
      <c r="B65" s="209"/>
      <c r="C65" s="210" t="s">
        <v>161</v>
      </c>
      <c r="D65" s="211"/>
      <c r="E65" s="212">
        <v>16</v>
      </c>
      <c r="F65" s="213"/>
      <c r="G65" s="214"/>
      <c r="M65" s="208" t="s">
        <v>161</v>
      </c>
      <c r="O65" s="195"/>
    </row>
    <row r="66" spans="1:104">
      <c r="A66" s="203"/>
      <c r="B66" s="209"/>
      <c r="C66" s="210" t="s">
        <v>162</v>
      </c>
      <c r="D66" s="211"/>
      <c r="E66" s="212">
        <v>2</v>
      </c>
      <c r="F66" s="213"/>
      <c r="G66" s="214"/>
      <c r="M66" s="208" t="s">
        <v>162</v>
      </c>
      <c r="O66" s="195"/>
    </row>
    <row r="67" spans="1:104">
      <c r="A67" s="196">
        <v>20</v>
      </c>
      <c r="B67" s="197" t="s">
        <v>163</v>
      </c>
      <c r="C67" s="198" t="s">
        <v>164</v>
      </c>
      <c r="D67" s="199" t="s">
        <v>92</v>
      </c>
      <c r="E67" s="200">
        <v>5</v>
      </c>
      <c r="F67" s="200">
        <v>0</v>
      </c>
      <c r="G67" s="201">
        <f>E67*F67</f>
        <v>0</v>
      </c>
      <c r="O67" s="195">
        <v>2</v>
      </c>
      <c r="AA67" s="167">
        <v>1</v>
      </c>
      <c r="AB67" s="167">
        <v>9</v>
      </c>
      <c r="AC67" s="167">
        <v>9</v>
      </c>
      <c r="AZ67" s="167">
        <v>4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</v>
      </c>
      <c r="CB67" s="202">
        <v>9</v>
      </c>
      <c r="CZ67" s="167">
        <v>0</v>
      </c>
    </row>
    <row r="68" spans="1:104">
      <c r="A68" s="203"/>
      <c r="B68" s="204"/>
      <c r="C68" s="205" t="s">
        <v>165</v>
      </c>
      <c r="D68" s="206"/>
      <c r="E68" s="206"/>
      <c r="F68" s="206"/>
      <c r="G68" s="207"/>
      <c r="L68" s="208" t="s">
        <v>165</v>
      </c>
      <c r="O68" s="195">
        <v>3</v>
      </c>
    </row>
    <row r="69" spans="1:104">
      <c r="A69" s="203"/>
      <c r="B69" s="209"/>
      <c r="C69" s="210" t="s">
        <v>166</v>
      </c>
      <c r="D69" s="211"/>
      <c r="E69" s="212">
        <v>4</v>
      </c>
      <c r="F69" s="213"/>
      <c r="G69" s="214"/>
      <c r="M69" s="208" t="s">
        <v>166</v>
      </c>
      <c r="O69" s="195"/>
    </row>
    <row r="70" spans="1:104">
      <c r="A70" s="203"/>
      <c r="B70" s="209"/>
      <c r="C70" s="210" t="s">
        <v>167</v>
      </c>
      <c r="D70" s="211"/>
      <c r="E70" s="212">
        <v>1</v>
      </c>
      <c r="F70" s="213"/>
      <c r="G70" s="214"/>
      <c r="M70" s="208" t="s">
        <v>167</v>
      </c>
      <c r="O70" s="195"/>
    </row>
    <row r="71" spans="1:104" ht="22.5">
      <c r="A71" s="196">
        <v>21</v>
      </c>
      <c r="B71" s="197" t="s">
        <v>168</v>
      </c>
      <c r="C71" s="198" t="s">
        <v>169</v>
      </c>
      <c r="D71" s="199" t="s">
        <v>96</v>
      </c>
      <c r="E71" s="200">
        <v>66</v>
      </c>
      <c r="F71" s="200">
        <v>0</v>
      </c>
      <c r="G71" s="201">
        <f>E71*F71</f>
        <v>0</v>
      </c>
      <c r="O71" s="195">
        <v>2</v>
      </c>
      <c r="AA71" s="167">
        <v>1</v>
      </c>
      <c r="AB71" s="167">
        <v>9</v>
      </c>
      <c r="AC71" s="167">
        <v>9</v>
      </c>
      <c r="AZ71" s="167">
        <v>4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</v>
      </c>
      <c r="CB71" s="202">
        <v>9</v>
      </c>
      <c r="CZ71" s="167">
        <v>2.7999999999999998E-4</v>
      </c>
    </row>
    <row r="72" spans="1:104">
      <c r="A72" s="203"/>
      <c r="B72" s="204"/>
      <c r="C72" s="205" t="s">
        <v>170</v>
      </c>
      <c r="D72" s="206"/>
      <c r="E72" s="206"/>
      <c r="F72" s="206"/>
      <c r="G72" s="207"/>
      <c r="L72" s="208" t="s">
        <v>170</v>
      </c>
      <c r="O72" s="195">
        <v>3</v>
      </c>
    </row>
    <row r="73" spans="1:104">
      <c r="A73" s="203"/>
      <c r="B73" s="209"/>
      <c r="C73" s="210" t="s">
        <v>171</v>
      </c>
      <c r="D73" s="211"/>
      <c r="E73" s="212">
        <v>10</v>
      </c>
      <c r="F73" s="213"/>
      <c r="G73" s="214"/>
      <c r="M73" s="208" t="s">
        <v>171</v>
      </c>
      <c r="O73" s="195"/>
    </row>
    <row r="74" spans="1:104">
      <c r="A74" s="203"/>
      <c r="B74" s="209"/>
      <c r="C74" s="210" t="s">
        <v>172</v>
      </c>
      <c r="D74" s="211"/>
      <c r="E74" s="212">
        <v>10</v>
      </c>
      <c r="F74" s="213"/>
      <c r="G74" s="214"/>
      <c r="M74" s="208" t="s">
        <v>172</v>
      </c>
      <c r="O74" s="195"/>
    </row>
    <row r="75" spans="1:104">
      <c r="A75" s="203"/>
      <c r="B75" s="209"/>
      <c r="C75" s="210" t="s">
        <v>173</v>
      </c>
      <c r="D75" s="211"/>
      <c r="E75" s="212">
        <v>10</v>
      </c>
      <c r="F75" s="213"/>
      <c r="G75" s="214"/>
      <c r="M75" s="208" t="s">
        <v>173</v>
      </c>
      <c r="O75" s="195"/>
    </row>
    <row r="76" spans="1:104">
      <c r="A76" s="203"/>
      <c r="B76" s="209"/>
      <c r="C76" s="210" t="s">
        <v>174</v>
      </c>
      <c r="D76" s="211"/>
      <c r="E76" s="212">
        <v>10</v>
      </c>
      <c r="F76" s="213"/>
      <c r="G76" s="214"/>
      <c r="M76" s="208" t="s">
        <v>174</v>
      </c>
      <c r="O76" s="195"/>
    </row>
    <row r="77" spans="1:104">
      <c r="A77" s="203"/>
      <c r="B77" s="209"/>
      <c r="C77" s="210" t="s">
        <v>175</v>
      </c>
      <c r="D77" s="211"/>
      <c r="E77" s="212">
        <v>10</v>
      </c>
      <c r="F77" s="213"/>
      <c r="G77" s="214"/>
      <c r="M77" s="208" t="s">
        <v>175</v>
      </c>
      <c r="O77" s="195"/>
    </row>
    <row r="78" spans="1:104">
      <c r="A78" s="203"/>
      <c r="B78" s="209"/>
      <c r="C78" s="210" t="s">
        <v>176</v>
      </c>
      <c r="D78" s="211"/>
      <c r="E78" s="212">
        <v>10</v>
      </c>
      <c r="F78" s="213"/>
      <c r="G78" s="214"/>
      <c r="M78" s="208" t="s">
        <v>176</v>
      </c>
      <c r="O78" s="195"/>
    </row>
    <row r="79" spans="1:104">
      <c r="A79" s="203"/>
      <c r="B79" s="209"/>
      <c r="C79" s="210" t="s">
        <v>177</v>
      </c>
      <c r="D79" s="211"/>
      <c r="E79" s="212">
        <v>6</v>
      </c>
      <c r="F79" s="213"/>
      <c r="G79" s="214"/>
      <c r="M79" s="208" t="s">
        <v>177</v>
      </c>
      <c r="O79" s="195"/>
    </row>
    <row r="80" spans="1:104" ht="22.5">
      <c r="A80" s="196">
        <v>22</v>
      </c>
      <c r="B80" s="197" t="s">
        <v>178</v>
      </c>
      <c r="C80" s="198" t="s">
        <v>179</v>
      </c>
      <c r="D80" s="199" t="s">
        <v>92</v>
      </c>
      <c r="E80" s="200">
        <v>22</v>
      </c>
      <c r="F80" s="200">
        <v>0</v>
      </c>
      <c r="G80" s="201">
        <f>E80*F80</f>
        <v>0</v>
      </c>
      <c r="O80" s="195">
        <v>2</v>
      </c>
      <c r="AA80" s="167">
        <v>1</v>
      </c>
      <c r="AB80" s="167">
        <v>9</v>
      </c>
      <c r="AC80" s="167">
        <v>9</v>
      </c>
      <c r="AZ80" s="167">
        <v>4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1</v>
      </c>
      <c r="CB80" s="202">
        <v>9</v>
      </c>
      <c r="CZ80" s="167">
        <v>2.5000000000000001E-4</v>
      </c>
    </row>
    <row r="81" spans="1:104">
      <c r="A81" s="203"/>
      <c r="B81" s="209"/>
      <c r="C81" s="210" t="s">
        <v>180</v>
      </c>
      <c r="D81" s="211"/>
      <c r="E81" s="212">
        <v>12</v>
      </c>
      <c r="F81" s="213"/>
      <c r="G81" s="214"/>
      <c r="M81" s="208" t="s">
        <v>180</v>
      </c>
      <c r="O81" s="195"/>
    </row>
    <row r="82" spans="1:104">
      <c r="A82" s="203"/>
      <c r="B82" s="209"/>
      <c r="C82" s="210" t="s">
        <v>181</v>
      </c>
      <c r="D82" s="211"/>
      <c r="E82" s="212">
        <v>10</v>
      </c>
      <c r="F82" s="213"/>
      <c r="G82" s="214"/>
      <c r="M82" s="208" t="s">
        <v>181</v>
      </c>
      <c r="O82" s="195"/>
    </row>
    <row r="83" spans="1:104">
      <c r="A83" s="196">
        <v>23</v>
      </c>
      <c r="B83" s="197" t="s">
        <v>182</v>
      </c>
      <c r="C83" s="198" t="s">
        <v>183</v>
      </c>
      <c r="D83" s="199" t="s">
        <v>92</v>
      </c>
      <c r="E83" s="200">
        <v>1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9</v>
      </c>
      <c r="AC83" s="167">
        <v>9</v>
      </c>
      <c r="AZ83" s="167">
        <v>4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9</v>
      </c>
      <c r="CZ83" s="167">
        <v>0</v>
      </c>
    </row>
    <row r="84" spans="1:104">
      <c r="A84" s="203"/>
      <c r="B84" s="204"/>
      <c r="C84" s="205" t="s">
        <v>184</v>
      </c>
      <c r="D84" s="206"/>
      <c r="E84" s="206"/>
      <c r="F84" s="206"/>
      <c r="G84" s="207"/>
      <c r="L84" s="208" t="s">
        <v>184</v>
      </c>
      <c r="O84" s="195">
        <v>3</v>
      </c>
    </row>
    <row r="85" spans="1:104" ht="22.5">
      <c r="A85" s="196">
        <v>24</v>
      </c>
      <c r="B85" s="197" t="s">
        <v>185</v>
      </c>
      <c r="C85" s="198" t="s">
        <v>186</v>
      </c>
      <c r="D85" s="199" t="s">
        <v>96</v>
      </c>
      <c r="E85" s="200">
        <v>98</v>
      </c>
      <c r="F85" s="200">
        <v>0</v>
      </c>
      <c r="G85" s="201">
        <f>E85*F85</f>
        <v>0</v>
      </c>
      <c r="O85" s="195">
        <v>2</v>
      </c>
      <c r="AA85" s="167">
        <v>1</v>
      </c>
      <c r="AB85" s="167">
        <v>9</v>
      </c>
      <c r="AC85" s="167">
        <v>9</v>
      </c>
      <c r="AZ85" s="167">
        <v>4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1</v>
      </c>
      <c r="CB85" s="202">
        <v>9</v>
      </c>
      <c r="CZ85" s="167">
        <v>5.5999999999999995E-4</v>
      </c>
    </row>
    <row r="86" spans="1:104">
      <c r="A86" s="203"/>
      <c r="B86" s="209"/>
      <c r="C86" s="210" t="s">
        <v>187</v>
      </c>
      <c r="D86" s="211"/>
      <c r="E86" s="212">
        <v>28</v>
      </c>
      <c r="F86" s="213"/>
      <c r="G86" s="214"/>
      <c r="M86" s="208" t="s">
        <v>187</v>
      </c>
      <c r="O86" s="195"/>
    </row>
    <row r="87" spans="1:104">
      <c r="A87" s="203"/>
      <c r="B87" s="209"/>
      <c r="C87" s="210" t="s">
        <v>188</v>
      </c>
      <c r="D87" s="211"/>
      <c r="E87" s="212">
        <v>16</v>
      </c>
      <c r="F87" s="213"/>
      <c r="G87" s="214"/>
      <c r="M87" s="208" t="s">
        <v>188</v>
      </c>
      <c r="O87" s="195"/>
    </row>
    <row r="88" spans="1:104">
      <c r="A88" s="203"/>
      <c r="B88" s="209"/>
      <c r="C88" s="210" t="s">
        <v>189</v>
      </c>
      <c r="D88" s="211"/>
      <c r="E88" s="212">
        <v>16</v>
      </c>
      <c r="F88" s="213"/>
      <c r="G88" s="214"/>
      <c r="M88" s="208" t="s">
        <v>189</v>
      </c>
      <c r="O88" s="195"/>
    </row>
    <row r="89" spans="1:104">
      <c r="A89" s="203"/>
      <c r="B89" s="209"/>
      <c r="C89" s="210" t="s">
        <v>190</v>
      </c>
      <c r="D89" s="211"/>
      <c r="E89" s="212">
        <v>28</v>
      </c>
      <c r="F89" s="213"/>
      <c r="G89" s="214"/>
      <c r="M89" s="208" t="s">
        <v>190</v>
      </c>
      <c r="O89" s="195"/>
    </row>
    <row r="90" spans="1:104">
      <c r="A90" s="203"/>
      <c r="B90" s="209"/>
      <c r="C90" s="210" t="s">
        <v>191</v>
      </c>
      <c r="D90" s="211"/>
      <c r="E90" s="212">
        <v>10</v>
      </c>
      <c r="F90" s="213"/>
      <c r="G90" s="214"/>
      <c r="M90" s="208" t="s">
        <v>191</v>
      </c>
      <c r="O90" s="195"/>
    </row>
    <row r="91" spans="1:104" ht="22.5">
      <c r="A91" s="196">
        <v>25</v>
      </c>
      <c r="B91" s="197" t="s">
        <v>192</v>
      </c>
      <c r="C91" s="198" t="s">
        <v>193</v>
      </c>
      <c r="D91" s="199" t="s">
        <v>96</v>
      </c>
      <c r="E91" s="200">
        <v>98</v>
      </c>
      <c r="F91" s="200">
        <v>0</v>
      </c>
      <c r="G91" s="201">
        <f>E91*F91</f>
        <v>0</v>
      </c>
      <c r="O91" s="195">
        <v>2</v>
      </c>
      <c r="AA91" s="167">
        <v>1</v>
      </c>
      <c r="AB91" s="167">
        <v>9</v>
      </c>
      <c r="AC91" s="167">
        <v>9</v>
      </c>
      <c r="AZ91" s="167">
        <v>4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202">
        <v>1</v>
      </c>
      <c r="CB91" s="202">
        <v>9</v>
      </c>
      <c r="CZ91" s="167">
        <v>1.7000000000000001E-4</v>
      </c>
    </row>
    <row r="92" spans="1:104">
      <c r="A92" s="203"/>
      <c r="B92" s="204"/>
      <c r="C92" s="205" t="s">
        <v>194</v>
      </c>
      <c r="D92" s="206"/>
      <c r="E92" s="206"/>
      <c r="F92" s="206"/>
      <c r="G92" s="207"/>
      <c r="L92" s="208" t="s">
        <v>194</v>
      </c>
      <c r="O92" s="195">
        <v>3</v>
      </c>
    </row>
    <row r="93" spans="1:104" ht="22.5">
      <c r="A93" s="196">
        <v>26</v>
      </c>
      <c r="B93" s="197" t="s">
        <v>195</v>
      </c>
      <c r="C93" s="198" t="s">
        <v>196</v>
      </c>
      <c r="D93" s="199" t="s">
        <v>96</v>
      </c>
      <c r="E93" s="200">
        <v>220</v>
      </c>
      <c r="F93" s="200">
        <v>0</v>
      </c>
      <c r="G93" s="201">
        <f>E93*F93</f>
        <v>0</v>
      </c>
      <c r="O93" s="195">
        <v>2</v>
      </c>
      <c r="AA93" s="167">
        <v>1</v>
      </c>
      <c r="AB93" s="167">
        <v>9</v>
      </c>
      <c r="AC93" s="167">
        <v>9</v>
      </c>
      <c r="AZ93" s="167">
        <v>4</v>
      </c>
      <c r="BA93" s="167">
        <f>IF(AZ93=1,G93,0)</f>
        <v>0</v>
      </c>
      <c r="BB93" s="167">
        <f>IF(AZ93=2,G93,0)</f>
        <v>0</v>
      </c>
      <c r="BC93" s="167">
        <f>IF(AZ93=3,G93,0)</f>
        <v>0</v>
      </c>
      <c r="BD93" s="167">
        <f>IF(AZ93=4,G93,0)</f>
        <v>0</v>
      </c>
      <c r="BE93" s="167">
        <f>IF(AZ93=5,G93,0)</f>
        <v>0</v>
      </c>
      <c r="CA93" s="202">
        <v>1</v>
      </c>
      <c r="CB93" s="202">
        <v>9</v>
      </c>
      <c r="CZ93" s="167">
        <v>6.2E-4</v>
      </c>
    </row>
    <row r="94" spans="1:104">
      <c r="A94" s="203"/>
      <c r="B94" s="204"/>
      <c r="C94" s="205" t="s">
        <v>197</v>
      </c>
      <c r="D94" s="206"/>
      <c r="E94" s="206"/>
      <c r="F94" s="206"/>
      <c r="G94" s="207"/>
      <c r="L94" s="208" t="s">
        <v>197</v>
      </c>
      <c r="O94" s="195">
        <v>3</v>
      </c>
    </row>
    <row r="95" spans="1:104">
      <c r="A95" s="203"/>
      <c r="B95" s="209"/>
      <c r="C95" s="210" t="s">
        <v>198</v>
      </c>
      <c r="D95" s="211"/>
      <c r="E95" s="212">
        <v>40</v>
      </c>
      <c r="F95" s="213"/>
      <c r="G95" s="214"/>
      <c r="M95" s="208" t="s">
        <v>198</v>
      </c>
      <c r="O95" s="195"/>
    </row>
    <row r="96" spans="1:104">
      <c r="A96" s="203"/>
      <c r="B96" s="209"/>
      <c r="C96" s="210" t="s">
        <v>199</v>
      </c>
      <c r="D96" s="211"/>
      <c r="E96" s="212">
        <v>40</v>
      </c>
      <c r="F96" s="213"/>
      <c r="G96" s="214"/>
      <c r="M96" s="208" t="s">
        <v>199</v>
      </c>
      <c r="O96" s="195"/>
    </row>
    <row r="97" spans="1:104">
      <c r="A97" s="203"/>
      <c r="B97" s="209"/>
      <c r="C97" s="210" t="s">
        <v>200</v>
      </c>
      <c r="D97" s="211"/>
      <c r="E97" s="212">
        <v>40</v>
      </c>
      <c r="F97" s="213"/>
      <c r="G97" s="214"/>
      <c r="M97" s="208" t="s">
        <v>200</v>
      </c>
      <c r="O97" s="195"/>
    </row>
    <row r="98" spans="1:104">
      <c r="A98" s="203"/>
      <c r="B98" s="209"/>
      <c r="C98" s="210" t="s">
        <v>201</v>
      </c>
      <c r="D98" s="211"/>
      <c r="E98" s="212">
        <v>40</v>
      </c>
      <c r="F98" s="213"/>
      <c r="G98" s="214"/>
      <c r="M98" s="208" t="s">
        <v>201</v>
      </c>
      <c r="O98" s="195"/>
    </row>
    <row r="99" spans="1:104">
      <c r="A99" s="203"/>
      <c r="B99" s="209"/>
      <c r="C99" s="210" t="s">
        <v>202</v>
      </c>
      <c r="D99" s="211"/>
      <c r="E99" s="212">
        <v>40</v>
      </c>
      <c r="F99" s="213"/>
      <c r="G99" s="214"/>
      <c r="M99" s="208" t="s">
        <v>202</v>
      </c>
      <c r="O99" s="195"/>
    </row>
    <row r="100" spans="1:104">
      <c r="A100" s="203"/>
      <c r="B100" s="209"/>
      <c r="C100" s="210" t="s">
        <v>203</v>
      </c>
      <c r="D100" s="211"/>
      <c r="E100" s="212">
        <v>20</v>
      </c>
      <c r="F100" s="213"/>
      <c r="G100" s="214"/>
      <c r="M100" s="208" t="s">
        <v>203</v>
      </c>
      <c r="O100" s="195"/>
    </row>
    <row r="101" spans="1:104">
      <c r="A101" s="196">
        <v>27</v>
      </c>
      <c r="B101" s="197" t="s">
        <v>204</v>
      </c>
      <c r="C101" s="198" t="s">
        <v>205</v>
      </c>
      <c r="D101" s="199" t="s">
        <v>92</v>
      </c>
      <c r="E101" s="200">
        <v>4</v>
      </c>
      <c r="F101" s="200">
        <v>0</v>
      </c>
      <c r="G101" s="201">
        <f>E101*F101</f>
        <v>0</v>
      </c>
      <c r="O101" s="195">
        <v>2</v>
      </c>
      <c r="AA101" s="167">
        <v>3</v>
      </c>
      <c r="AB101" s="167">
        <v>9</v>
      </c>
      <c r="AC101" s="167" t="s">
        <v>204</v>
      </c>
      <c r="AZ101" s="167">
        <v>3</v>
      </c>
      <c r="BA101" s="167">
        <f>IF(AZ101=1,G101,0)</f>
        <v>0</v>
      </c>
      <c r="BB101" s="167">
        <f>IF(AZ101=2,G101,0)</f>
        <v>0</v>
      </c>
      <c r="BC101" s="167">
        <f>IF(AZ101=3,G101,0)</f>
        <v>0</v>
      </c>
      <c r="BD101" s="167">
        <f>IF(AZ101=4,G101,0)</f>
        <v>0</v>
      </c>
      <c r="BE101" s="167">
        <f>IF(AZ101=5,G101,0)</f>
        <v>0</v>
      </c>
      <c r="CA101" s="202">
        <v>3</v>
      </c>
      <c r="CB101" s="202">
        <v>9</v>
      </c>
      <c r="CZ101" s="167">
        <v>1.0999999999999999E-2</v>
      </c>
    </row>
    <row r="102" spans="1:104">
      <c r="A102" s="203"/>
      <c r="B102" s="204"/>
      <c r="C102" s="205" t="s">
        <v>206</v>
      </c>
      <c r="D102" s="206"/>
      <c r="E102" s="206"/>
      <c r="F102" s="206"/>
      <c r="G102" s="207"/>
      <c r="L102" s="208" t="s">
        <v>206</v>
      </c>
      <c r="O102" s="195">
        <v>3</v>
      </c>
    </row>
    <row r="103" spans="1:104">
      <c r="A103" s="203"/>
      <c r="B103" s="209"/>
      <c r="C103" s="210" t="s">
        <v>207</v>
      </c>
      <c r="D103" s="211"/>
      <c r="E103" s="212">
        <v>1</v>
      </c>
      <c r="F103" s="213"/>
      <c r="G103" s="214"/>
      <c r="M103" s="208" t="s">
        <v>207</v>
      </c>
      <c r="O103" s="195"/>
    </row>
    <row r="104" spans="1:104">
      <c r="A104" s="203"/>
      <c r="B104" s="209"/>
      <c r="C104" s="210" t="s">
        <v>208</v>
      </c>
      <c r="D104" s="211"/>
      <c r="E104" s="212">
        <v>1</v>
      </c>
      <c r="F104" s="213"/>
      <c r="G104" s="214"/>
      <c r="M104" s="208" t="s">
        <v>208</v>
      </c>
      <c r="O104" s="195"/>
    </row>
    <row r="105" spans="1:104">
      <c r="A105" s="203"/>
      <c r="B105" s="209"/>
      <c r="C105" s="210" t="s">
        <v>209</v>
      </c>
      <c r="D105" s="211"/>
      <c r="E105" s="212">
        <v>1</v>
      </c>
      <c r="F105" s="213"/>
      <c r="G105" s="214"/>
      <c r="M105" s="208" t="s">
        <v>209</v>
      </c>
      <c r="O105" s="195"/>
    </row>
    <row r="106" spans="1:104">
      <c r="A106" s="203"/>
      <c r="B106" s="209"/>
      <c r="C106" s="210" t="s">
        <v>210</v>
      </c>
      <c r="D106" s="211"/>
      <c r="E106" s="212">
        <v>1</v>
      </c>
      <c r="F106" s="213"/>
      <c r="G106" s="214"/>
      <c r="M106" s="208" t="s">
        <v>210</v>
      </c>
      <c r="O106" s="195"/>
    </row>
    <row r="107" spans="1:104">
      <c r="A107" s="196">
        <v>28</v>
      </c>
      <c r="B107" s="197" t="s">
        <v>211</v>
      </c>
      <c r="C107" s="198" t="s">
        <v>205</v>
      </c>
      <c r="D107" s="199" t="s">
        <v>92</v>
      </c>
      <c r="E107" s="200">
        <v>1</v>
      </c>
      <c r="F107" s="200">
        <v>0</v>
      </c>
      <c r="G107" s="201">
        <f>E107*F107</f>
        <v>0</v>
      </c>
      <c r="O107" s="195">
        <v>2</v>
      </c>
      <c r="AA107" s="167">
        <v>3</v>
      </c>
      <c r="AB107" s="167">
        <v>9</v>
      </c>
      <c r="AC107" s="167" t="s">
        <v>211</v>
      </c>
      <c r="AZ107" s="167">
        <v>3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202">
        <v>3</v>
      </c>
      <c r="CB107" s="202">
        <v>9</v>
      </c>
      <c r="CZ107" s="167">
        <v>3.3000000000000002E-2</v>
      </c>
    </row>
    <row r="108" spans="1:104">
      <c r="A108" s="203"/>
      <c r="B108" s="204"/>
      <c r="C108" s="205" t="s">
        <v>212</v>
      </c>
      <c r="D108" s="206"/>
      <c r="E108" s="206"/>
      <c r="F108" s="206"/>
      <c r="G108" s="207"/>
      <c r="L108" s="208" t="s">
        <v>212</v>
      </c>
      <c r="O108" s="195">
        <v>3</v>
      </c>
    </row>
    <row r="109" spans="1:104">
      <c r="A109" s="196">
        <v>29</v>
      </c>
      <c r="B109" s="197" t="s">
        <v>213</v>
      </c>
      <c r="C109" s="198" t="s">
        <v>214</v>
      </c>
      <c r="D109" s="199" t="s">
        <v>92</v>
      </c>
      <c r="E109" s="200">
        <v>1</v>
      </c>
      <c r="F109" s="200">
        <v>0</v>
      </c>
      <c r="G109" s="201">
        <f>E109*F109</f>
        <v>0</v>
      </c>
      <c r="O109" s="195">
        <v>2</v>
      </c>
      <c r="AA109" s="167">
        <v>3</v>
      </c>
      <c r="AB109" s="167">
        <v>9</v>
      </c>
      <c r="AC109" s="167">
        <v>35822001016</v>
      </c>
      <c r="AZ109" s="167">
        <v>3</v>
      </c>
      <c r="BA109" s="167">
        <f>IF(AZ109=1,G109,0)</f>
        <v>0</v>
      </c>
      <c r="BB109" s="167">
        <f>IF(AZ109=2,G109,0)</f>
        <v>0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202">
        <v>3</v>
      </c>
      <c r="CB109" s="202">
        <v>9</v>
      </c>
      <c r="CZ109" s="167">
        <v>1.8000000000000001E-4</v>
      </c>
    </row>
    <row r="110" spans="1:104">
      <c r="A110" s="203"/>
      <c r="B110" s="204"/>
      <c r="C110" s="205" t="s">
        <v>150</v>
      </c>
      <c r="D110" s="206"/>
      <c r="E110" s="206"/>
      <c r="F110" s="206"/>
      <c r="G110" s="207"/>
      <c r="L110" s="208" t="s">
        <v>150</v>
      </c>
      <c r="O110" s="195">
        <v>3</v>
      </c>
    </row>
    <row r="111" spans="1:104">
      <c r="A111" s="196">
        <v>30</v>
      </c>
      <c r="B111" s="197" t="s">
        <v>215</v>
      </c>
      <c r="C111" s="198" t="s">
        <v>216</v>
      </c>
      <c r="D111" s="199" t="s">
        <v>92</v>
      </c>
      <c r="E111" s="200">
        <v>18</v>
      </c>
      <c r="F111" s="200">
        <v>0</v>
      </c>
      <c r="G111" s="201">
        <f>E111*F111</f>
        <v>0</v>
      </c>
      <c r="O111" s="195">
        <v>2</v>
      </c>
      <c r="AA111" s="167">
        <v>3</v>
      </c>
      <c r="AB111" s="167">
        <v>9</v>
      </c>
      <c r="AC111" s="167">
        <v>35822002314</v>
      </c>
      <c r="AZ111" s="167">
        <v>3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202">
        <v>3</v>
      </c>
      <c r="CB111" s="202">
        <v>9</v>
      </c>
      <c r="CZ111" s="167">
        <v>5.0000000000000001E-4</v>
      </c>
    </row>
    <row r="112" spans="1:104">
      <c r="A112" s="203"/>
      <c r="B112" s="209"/>
      <c r="C112" s="210" t="s">
        <v>161</v>
      </c>
      <c r="D112" s="211"/>
      <c r="E112" s="212">
        <v>16</v>
      </c>
      <c r="F112" s="213"/>
      <c r="G112" s="214"/>
      <c r="M112" s="208" t="s">
        <v>161</v>
      </c>
      <c r="O112" s="195"/>
    </row>
    <row r="113" spans="1:57">
      <c r="A113" s="203"/>
      <c r="B113" s="209"/>
      <c r="C113" s="210" t="s">
        <v>162</v>
      </c>
      <c r="D113" s="211"/>
      <c r="E113" s="212">
        <v>2</v>
      </c>
      <c r="F113" s="213"/>
      <c r="G113" s="214"/>
      <c r="M113" s="208" t="s">
        <v>162</v>
      </c>
      <c r="O113" s="195"/>
    </row>
    <row r="114" spans="1:57">
      <c r="A114" s="215"/>
      <c r="B114" s="216" t="s">
        <v>73</v>
      </c>
      <c r="C114" s="217" t="str">
        <f>CONCATENATE(B37," ",C37)</f>
        <v>M21 Elektromontáže</v>
      </c>
      <c r="D114" s="218"/>
      <c r="E114" s="219"/>
      <c r="F114" s="220"/>
      <c r="G114" s="221">
        <f>SUM(G37:G113)</f>
        <v>0</v>
      </c>
      <c r="O114" s="195">
        <v>4</v>
      </c>
      <c r="BA114" s="222">
        <f>SUM(BA37:BA113)</f>
        <v>0</v>
      </c>
      <c r="BB114" s="222">
        <f>SUM(BB37:BB113)</f>
        <v>0</v>
      </c>
      <c r="BC114" s="222">
        <f>SUM(BC37:BC113)</f>
        <v>0</v>
      </c>
      <c r="BD114" s="222">
        <f>SUM(BD37:BD113)</f>
        <v>0</v>
      </c>
      <c r="BE114" s="222">
        <f>SUM(BE37:BE113)</f>
        <v>0</v>
      </c>
    </row>
    <row r="115" spans="1:57">
      <c r="E115" s="167"/>
    </row>
    <row r="116" spans="1:57">
      <c r="E116" s="167"/>
    </row>
    <row r="117" spans="1:57">
      <c r="E117" s="167"/>
    </row>
    <row r="118" spans="1:57">
      <c r="E118" s="167"/>
    </row>
    <row r="119" spans="1:57">
      <c r="E119" s="167"/>
    </row>
    <row r="120" spans="1:57">
      <c r="E120" s="167"/>
    </row>
    <row r="121" spans="1:57">
      <c r="E121" s="167"/>
    </row>
    <row r="122" spans="1:57">
      <c r="E122" s="167"/>
    </row>
    <row r="123" spans="1:57">
      <c r="E123" s="167"/>
    </row>
    <row r="124" spans="1:57">
      <c r="E124" s="167"/>
    </row>
    <row r="125" spans="1:57">
      <c r="E125" s="167"/>
    </row>
    <row r="126" spans="1:57">
      <c r="E126" s="167"/>
    </row>
    <row r="127" spans="1:57">
      <c r="E127" s="167"/>
    </row>
    <row r="128" spans="1:57">
      <c r="E128" s="167"/>
    </row>
    <row r="129" spans="1:7">
      <c r="E129" s="167"/>
    </row>
    <row r="130" spans="1:7">
      <c r="E130" s="167"/>
    </row>
    <row r="131" spans="1:7">
      <c r="E131" s="167"/>
    </row>
    <row r="132" spans="1:7">
      <c r="E132" s="167"/>
    </row>
    <row r="133" spans="1:7">
      <c r="E133" s="167"/>
    </row>
    <row r="134" spans="1:7">
      <c r="E134" s="167"/>
    </row>
    <row r="135" spans="1:7">
      <c r="E135" s="167"/>
    </row>
    <row r="136" spans="1:7">
      <c r="E136" s="167"/>
    </row>
    <row r="137" spans="1:7">
      <c r="E137" s="167"/>
    </row>
    <row r="138" spans="1:7">
      <c r="A138" s="223"/>
      <c r="B138" s="223"/>
      <c r="C138" s="223"/>
      <c r="D138" s="223"/>
      <c r="E138" s="223"/>
      <c r="F138" s="223"/>
      <c r="G138" s="223"/>
    </row>
    <row r="139" spans="1:7">
      <c r="A139" s="223"/>
      <c r="B139" s="223"/>
      <c r="C139" s="223"/>
      <c r="D139" s="223"/>
      <c r="E139" s="223"/>
      <c r="F139" s="223"/>
      <c r="G139" s="223"/>
    </row>
    <row r="140" spans="1:7">
      <c r="A140" s="223"/>
      <c r="B140" s="223"/>
      <c r="C140" s="223"/>
      <c r="D140" s="223"/>
      <c r="E140" s="223"/>
      <c r="F140" s="223"/>
      <c r="G140" s="223"/>
    </row>
    <row r="141" spans="1:7">
      <c r="A141" s="223"/>
      <c r="B141" s="223"/>
      <c r="C141" s="223"/>
      <c r="D141" s="223"/>
      <c r="E141" s="223"/>
      <c r="F141" s="223"/>
      <c r="G141" s="223"/>
    </row>
    <row r="142" spans="1:7">
      <c r="E142" s="167"/>
    </row>
    <row r="143" spans="1:7">
      <c r="E143" s="167"/>
    </row>
    <row r="144" spans="1:7">
      <c r="E144" s="167"/>
    </row>
    <row r="145" spans="5:5">
      <c r="E145" s="167"/>
    </row>
    <row r="146" spans="5:5">
      <c r="E146" s="167"/>
    </row>
    <row r="147" spans="5:5">
      <c r="E147" s="167"/>
    </row>
    <row r="148" spans="5:5">
      <c r="E148" s="167"/>
    </row>
    <row r="149" spans="5:5">
      <c r="E149" s="167"/>
    </row>
    <row r="150" spans="5:5">
      <c r="E150" s="167"/>
    </row>
    <row r="151" spans="5:5">
      <c r="E151" s="167"/>
    </row>
    <row r="152" spans="5:5">
      <c r="E152" s="167"/>
    </row>
    <row r="153" spans="5:5">
      <c r="E153" s="167"/>
    </row>
    <row r="154" spans="5:5">
      <c r="E154" s="167"/>
    </row>
    <row r="155" spans="5:5">
      <c r="E155" s="167"/>
    </row>
    <row r="156" spans="5:5">
      <c r="E156" s="167"/>
    </row>
    <row r="157" spans="5:5">
      <c r="E157" s="167"/>
    </row>
    <row r="158" spans="5:5">
      <c r="E158" s="167"/>
    </row>
    <row r="159" spans="5:5">
      <c r="E159" s="167"/>
    </row>
    <row r="160" spans="5:5">
      <c r="E160" s="167"/>
    </row>
    <row r="161" spans="1:7">
      <c r="E161" s="167"/>
    </row>
    <row r="162" spans="1:7">
      <c r="E162" s="167"/>
    </row>
    <row r="163" spans="1:7">
      <c r="E163" s="167"/>
    </row>
    <row r="164" spans="1:7">
      <c r="E164" s="167"/>
    </row>
    <row r="165" spans="1:7">
      <c r="E165" s="167"/>
    </row>
    <row r="166" spans="1:7">
      <c r="E166" s="167"/>
    </row>
    <row r="167" spans="1:7">
      <c r="E167" s="167"/>
    </row>
    <row r="168" spans="1:7">
      <c r="E168" s="167"/>
    </row>
    <row r="169" spans="1:7">
      <c r="E169" s="167"/>
    </row>
    <row r="170" spans="1:7">
      <c r="E170" s="167"/>
    </row>
    <row r="171" spans="1:7">
      <c r="E171" s="167"/>
    </row>
    <row r="172" spans="1:7">
      <c r="E172" s="167"/>
    </row>
    <row r="173" spans="1:7">
      <c r="A173" s="224"/>
      <c r="B173" s="224"/>
    </row>
    <row r="174" spans="1:7">
      <c r="A174" s="223"/>
      <c r="B174" s="223"/>
      <c r="C174" s="226"/>
      <c r="D174" s="226"/>
      <c r="E174" s="227"/>
      <c r="F174" s="226"/>
      <c r="G174" s="228"/>
    </row>
    <row r="175" spans="1:7">
      <c r="A175" s="229"/>
      <c r="B175" s="229"/>
      <c r="C175" s="223"/>
      <c r="D175" s="223"/>
      <c r="E175" s="230"/>
      <c r="F175" s="223"/>
      <c r="G175" s="223"/>
    </row>
    <row r="176" spans="1:7">
      <c r="A176" s="223"/>
      <c r="B176" s="223"/>
      <c r="C176" s="223"/>
      <c r="D176" s="223"/>
      <c r="E176" s="230"/>
      <c r="F176" s="223"/>
      <c r="G176" s="223"/>
    </row>
    <row r="177" spans="1:7">
      <c r="A177" s="223"/>
      <c r="B177" s="223"/>
      <c r="C177" s="223"/>
      <c r="D177" s="223"/>
      <c r="E177" s="230"/>
      <c r="F177" s="223"/>
      <c r="G177" s="223"/>
    </row>
    <row r="178" spans="1:7">
      <c r="A178" s="223"/>
      <c r="B178" s="223"/>
      <c r="C178" s="223"/>
      <c r="D178" s="223"/>
      <c r="E178" s="230"/>
      <c r="F178" s="223"/>
      <c r="G178" s="223"/>
    </row>
    <row r="179" spans="1:7">
      <c r="A179" s="223"/>
      <c r="B179" s="223"/>
      <c r="C179" s="223"/>
      <c r="D179" s="223"/>
      <c r="E179" s="230"/>
      <c r="F179" s="223"/>
      <c r="G179" s="223"/>
    </row>
    <row r="180" spans="1:7">
      <c r="A180" s="223"/>
      <c r="B180" s="223"/>
      <c r="C180" s="223"/>
      <c r="D180" s="223"/>
      <c r="E180" s="230"/>
      <c r="F180" s="223"/>
      <c r="G180" s="223"/>
    </row>
    <row r="181" spans="1:7">
      <c r="A181" s="223"/>
      <c r="B181" s="223"/>
      <c r="C181" s="223"/>
      <c r="D181" s="223"/>
      <c r="E181" s="230"/>
      <c r="F181" s="223"/>
      <c r="G181" s="223"/>
    </row>
    <row r="182" spans="1:7">
      <c r="A182" s="223"/>
      <c r="B182" s="223"/>
      <c r="C182" s="223"/>
      <c r="D182" s="223"/>
      <c r="E182" s="230"/>
      <c r="F182" s="223"/>
      <c r="G182" s="223"/>
    </row>
    <row r="183" spans="1:7">
      <c r="A183" s="223"/>
      <c r="B183" s="223"/>
      <c r="C183" s="223"/>
      <c r="D183" s="223"/>
      <c r="E183" s="230"/>
      <c r="F183" s="223"/>
      <c r="G183" s="223"/>
    </row>
    <row r="184" spans="1:7">
      <c r="A184" s="223"/>
      <c r="B184" s="223"/>
      <c r="C184" s="223"/>
      <c r="D184" s="223"/>
      <c r="E184" s="230"/>
      <c r="F184" s="223"/>
      <c r="G184" s="223"/>
    </row>
    <row r="185" spans="1:7">
      <c r="A185" s="223"/>
      <c r="B185" s="223"/>
      <c r="C185" s="223"/>
      <c r="D185" s="223"/>
      <c r="E185" s="230"/>
      <c r="F185" s="223"/>
      <c r="G185" s="223"/>
    </row>
    <row r="186" spans="1:7">
      <c r="A186" s="223"/>
      <c r="B186" s="223"/>
      <c r="C186" s="223"/>
      <c r="D186" s="223"/>
      <c r="E186" s="230"/>
      <c r="F186" s="223"/>
      <c r="G186" s="223"/>
    </row>
    <row r="187" spans="1:7">
      <c r="A187" s="223"/>
      <c r="B187" s="223"/>
      <c r="C187" s="223"/>
      <c r="D187" s="223"/>
      <c r="E187" s="230"/>
      <c r="F187" s="223"/>
      <c r="G187" s="223"/>
    </row>
  </sheetData>
  <mergeCells count="74">
    <mergeCell ref="C106:D106"/>
    <mergeCell ref="C108:G108"/>
    <mergeCell ref="C110:G110"/>
    <mergeCell ref="C112:D112"/>
    <mergeCell ref="C113:D113"/>
    <mergeCell ref="C99:D99"/>
    <mergeCell ref="C100:D100"/>
    <mergeCell ref="C102:G102"/>
    <mergeCell ref="C103:D103"/>
    <mergeCell ref="C104:D104"/>
    <mergeCell ref="C105:D105"/>
    <mergeCell ref="C92:G92"/>
    <mergeCell ref="C94:G94"/>
    <mergeCell ref="C95:D95"/>
    <mergeCell ref="C96:D96"/>
    <mergeCell ref="C97:D97"/>
    <mergeCell ref="C98:D98"/>
    <mergeCell ref="C84:G84"/>
    <mergeCell ref="C86:D86"/>
    <mergeCell ref="C87:D87"/>
    <mergeCell ref="C88:D88"/>
    <mergeCell ref="C89:D89"/>
    <mergeCell ref="C90:D90"/>
    <mergeCell ref="C76:D76"/>
    <mergeCell ref="C77:D77"/>
    <mergeCell ref="C78:D78"/>
    <mergeCell ref="C79:D79"/>
    <mergeCell ref="C81:D81"/>
    <mergeCell ref="C82:D82"/>
    <mergeCell ref="C69:D69"/>
    <mergeCell ref="C70:D70"/>
    <mergeCell ref="C72:G72"/>
    <mergeCell ref="C73:D73"/>
    <mergeCell ref="C74:D74"/>
    <mergeCell ref="C75:D75"/>
    <mergeCell ref="C60:D60"/>
    <mergeCell ref="C62:G62"/>
    <mergeCell ref="C64:G64"/>
    <mergeCell ref="C65:D65"/>
    <mergeCell ref="C66:D66"/>
    <mergeCell ref="C68:G68"/>
    <mergeCell ref="C51:D51"/>
    <mergeCell ref="C52:D52"/>
    <mergeCell ref="C53:D53"/>
    <mergeCell ref="C55:G55"/>
    <mergeCell ref="C57:G57"/>
    <mergeCell ref="C59:D59"/>
    <mergeCell ref="C39:G39"/>
    <mergeCell ref="C40:D40"/>
    <mergeCell ref="C41:D41"/>
    <mergeCell ref="C43:G43"/>
    <mergeCell ref="C45:D45"/>
    <mergeCell ref="C46:D46"/>
    <mergeCell ref="C47:D47"/>
    <mergeCell ref="C49:G49"/>
    <mergeCell ref="C25:G25"/>
    <mergeCell ref="C27:G27"/>
    <mergeCell ref="C28:D28"/>
    <mergeCell ref="C29:D29"/>
    <mergeCell ref="C30:D30"/>
    <mergeCell ref="C31:D31"/>
    <mergeCell ref="C32:D32"/>
    <mergeCell ref="C13:G13"/>
    <mergeCell ref="C15:G15"/>
    <mergeCell ref="C16:D16"/>
    <mergeCell ref="C17:D17"/>
    <mergeCell ref="C18:D18"/>
    <mergeCell ref="C19:D19"/>
    <mergeCell ref="C20:D20"/>
    <mergeCell ref="A1:G1"/>
    <mergeCell ref="A3:B3"/>
    <mergeCell ref="A4:B4"/>
    <mergeCell ref="E4:G4"/>
    <mergeCell ref="C9:G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2017-09-08T08:15:11Z</dcterms:created>
  <dcterms:modified xsi:type="dcterms:W3CDTF">2017-09-08T08:15:41Z</dcterms:modified>
</cp:coreProperties>
</file>